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icha\Desktop\BOOK\"/>
    </mc:Choice>
  </mc:AlternateContent>
  <xr:revisionPtr revIDLastSave="0" documentId="13_ncr:1_{DE82DA56-113C-4BD8-8A0E-9B1AA20D108A}" xr6:coauthVersionLast="47" xr6:coauthVersionMax="47" xr10:uidLastSave="{00000000-0000-0000-0000-000000000000}"/>
  <bookViews>
    <workbookView xWindow="1125" yWindow="1125" windowWidth="31050" windowHeight="19230" tabRatio="786" xr2:uid="{58CE388B-CAFF-4901-96D6-B0275508F335}"/>
  </bookViews>
  <sheets>
    <sheet name="Intro" sheetId="1" r:id="rId1"/>
    <sheet name="Formulas 1" sheetId="2" r:id="rId2"/>
    <sheet name="Formulas 2" sheetId="5" r:id="rId3"/>
    <sheet name="Formulas 3" sheetId="6" r:id="rId4"/>
    <sheet name="AutoSum" sheetId="7" r:id="rId5"/>
    <sheet name="More functions" sheetId="9" r:id="rId6"/>
    <sheet name="AutoFill" sheetId="8" r:id="rId7"/>
    <sheet name="Data Layout" sheetId="10" r:id="rId8"/>
    <sheet name="Charts" sheetId="11" r:id="rId9"/>
    <sheet name="Conditional Formatting" sheetId="12" r:id="rId10"/>
  </sheets>
  <definedNames>
    <definedName name="firstqtr">#REF!</definedName>
    <definedName name="ice">#REF!</definedName>
    <definedName name="table">#REF!</definedName>
    <definedName name="tes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2" l="1"/>
  <c r="L4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G405" i="10"/>
  <c r="G927" i="10"/>
  <c r="G925" i="10"/>
  <c r="G483" i="10"/>
  <c r="G289" i="10"/>
  <c r="G331" i="10"/>
  <c r="G911" i="10"/>
  <c r="G521" i="10"/>
  <c r="G456" i="10"/>
  <c r="G668" i="10"/>
  <c r="G559" i="10"/>
  <c r="G568" i="10"/>
  <c r="G416" i="10"/>
  <c r="G839" i="10"/>
  <c r="G362" i="10"/>
  <c r="G61" i="10"/>
  <c r="G426" i="10"/>
  <c r="G926" i="10"/>
  <c r="G77" i="10"/>
  <c r="G678" i="10"/>
  <c r="G507" i="10"/>
  <c r="G97" i="10"/>
  <c r="G957" i="10"/>
  <c r="G153" i="10"/>
  <c r="G444" i="10"/>
  <c r="G806" i="10"/>
  <c r="G218" i="10"/>
  <c r="G241" i="10"/>
  <c r="G229" i="10"/>
  <c r="G758" i="10"/>
  <c r="G531" i="10"/>
  <c r="G711" i="10"/>
  <c r="G661" i="10"/>
  <c r="G722" i="10"/>
  <c r="G871" i="10"/>
  <c r="G837" i="10"/>
  <c r="G874" i="10"/>
  <c r="G406" i="10"/>
  <c r="G569" i="10"/>
  <c r="G655" i="10"/>
  <c r="G364" i="10"/>
  <c r="G146" i="10"/>
  <c r="G135" i="10"/>
  <c r="G115" i="10"/>
  <c r="G83" i="10"/>
  <c r="G24" i="10"/>
  <c r="G501" i="10"/>
  <c r="G197" i="10"/>
  <c r="G697" i="10"/>
  <c r="G46" i="10"/>
  <c r="G659" i="10"/>
  <c r="G117" i="10"/>
  <c r="G938" i="10"/>
  <c r="G279" i="10"/>
  <c r="G845" i="10"/>
  <c r="G503" i="10"/>
  <c r="G176" i="10"/>
  <c r="G660" i="10"/>
  <c r="G491" i="10"/>
  <c r="G805" i="10"/>
  <c r="G3" i="10"/>
  <c r="G726" i="10"/>
  <c r="G458" i="10"/>
  <c r="G866" i="10"/>
  <c r="G667" i="10"/>
  <c r="G63" i="10"/>
  <c r="G865" i="10"/>
  <c r="G955" i="10"/>
  <c r="G133" i="10"/>
  <c r="G442" i="10"/>
  <c r="G126" i="10"/>
  <c r="G403" i="10"/>
  <c r="G760" i="10"/>
  <c r="G942" i="10"/>
  <c r="G436" i="10"/>
  <c r="G616" i="10"/>
  <c r="G316" i="10"/>
  <c r="G251" i="10"/>
  <c r="G870" i="10"/>
  <c r="G630" i="10"/>
  <c r="G920" i="10"/>
  <c r="G715" i="10"/>
  <c r="G922" i="10"/>
  <c r="G408" i="10"/>
  <c r="G66" i="10"/>
  <c r="G899" i="10"/>
  <c r="G128" i="10"/>
  <c r="G281" i="10"/>
  <c r="G193" i="10"/>
  <c r="G650" i="10"/>
  <c r="G623" i="10"/>
  <c r="G330" i="10"/>
  <c r="G220" i="10"/>
  <c r="G608" i="10"/>
  <c r="G853" i="10"/>
  <c r="G23" i="10"/>
  <c r="G719" i="10"/>
  <c r="G535" i="10"/>
  <c r="G130" i="10"/>
  <c r="G309" i="10"/>
  <c r="G604" i="10"/>
  <c r="G705" i="10"/>
  <c r="G721" i="10"/>
  <c r="G169" i="10"/>
  <c r="G308" i="10"/>
  <c r="G565" i="10"/>
  <c r="G909" i="10"/>
  <c r="G572" i="10"/>
  <c r="G581" i="10"/>
  <c r="G247" i="10"/>
  <c r="G265" i="10"/>
  <c r="G912" i="10"/>
  <c r="G928" i="10"/>
  <c r="G605" i="10"/>
  <c r="G937" i="10"/>
  <c r="G936" i="10"/>
  <c r="G400" i="10"/>
  <c r="G60" i="10"/>
  <c r="G867" i="10"/>
  <c r="G961" i="10"/>
  <c r="G461" i="10"/>
  <c r="G793" i="10"/>
  <c r="G422" i="10"/>
  <c r="G369" i="10"/>
  <c r="G467" i="10"/>
  <c r="G413" i="10"/>
  <c r="G270" i="10"/>
  <c r="G454" i="10"/>
  <c r="G462" i="10"/>
  <c r="G775" i="10"/>
  <c r="G141" i="10"/>
  <c r="G441" i="10"/>
  <c r="G339" i="10"/>
  <c r="G679" i="10"/>
  <c r="G487" i="10"/>
  <c r="G807" i="10"/>
  <c r="G272" i="10"/>
  <c r="G587" i="10"/>
  <c r="G333" i="10"/>
  <c r="G242" i="10"/>
  <c r="G340" i="10"/>
  <c r="G95" i="10"/>
  <c r="G683" i="10"/>
  <c r="G930" i="10"/>
  <c r="G346" i="10"/>
  <c r="G200" i="10"/>
  <c r="G108" i="10"/>
  <c r="G201" i="10"/>
  <c r="G634" i="10"/>
  <c r="G755" i="10"/>
  <c r="G484" i="10"/>
  <c r="G394" i="10"/>
  <c r="G664" i="10"/>
  <c r="G10" i="10"/>
  <c r="G96" i="10"/>
  <c r="G384" i="10"/>
  <c r="G672" i="10"/>
  <c r="G401" i="10"/>
  <c r="G348" i="10"/>
  <c r="G527" i="10"/>
  <c r="G219" i="10"/>
  <c r="G184" i="10"/>
  <c r="G640" i="10"/>
  <c r="G204" i="10"/>
  <c r="G282" i="10"/>
  <c r="G648" i="10"/>
  <c r="G688" i="10"/>
  <c r="G78" i="10"/>
  <c r="G820" i="10"/>
  <c r="G632" i="10"/>
  <c r="G862" i="10"/>
  <c r="G810" i="10"/>
  <c r="G900" i="10"/>
  <c r="G949" i="10"/>
  <c r="G324" i="10"/>
  <c r="G549" i="10"/>
  <c r="G336" i="10"/>
  <c r="G312" i="10"/>
  <c r="G932" i="10"/>
  <c r="G361" i="10"/>
  <c r="G18" i="10"/>
  <c r="G657" i="10"/>
  <c r="G948" i="10"/>
  <c r="G811" i="10"/>
  <c r="G869" i="10"/>
  <c r="G299" i="10"/>
  <c r="G343" i="10"/>
  <c r="G941" i="10"/>
  <c r="G359" i="10"/>
  <c r="G878" i="10"/>
  <c r="G847" i="10"/>
  <c r="G855" i="10"/>
  <c r="G278" i="10"/>
  <c r="G804" i="10"/>
  <c r="G934" i="10"/>
  <c r="G183" i="10"/>
  <c r="G350" i="10"/>
  <c r="G798" i="10"/>
  <c r="G727" i="10"/>
  <c r="G935" i="10"/>
  <c r="G542" i="10"/>
  <c r="G830" i="10"/>
  <c r="G479" i="10"/>
  <c r="G112" i="10"/>
  <c r="G94" i="10"/>
  <c r="G59" i="10"/>
  <c r="G613" i="10"/>
  <c r="G357" i="10"/>
  <c r="G269" i="10"/>
  <c r="G67" i="10"/>
  <c r="G351" i="10"/>
  <c r="G28" i="10"/>
  <c r="G562" i="10"/>
  <c r="G649" i="10"/>
  <c r="G675" i="10"/>
  <c r="G420" i="10"/>
  <c r="G382" i="10"/>
  <c r="G551" i="10"/>
  <c r="G25" i="10"/>
  <c r="G817" i="10"/>
  <c r="G943" i="10"/>
  <c r="G177" i="10"/>
  <c r="G159" i="10"/>
  <c r="G654" i="10"/>
  <c r="G377" i="10"/>
  <c r="G275" i="10"/>
  <c r="G342" i="10"/>
  <c r="G931" i="10"/>
  <c r="G921" i="10"/>
  <c r="G313" i="10"/>
  <c r="G81" i="10"/>
  <c r="G647" i="10"/>
  <c r="G166" i="10"/>
  <c r="G43" i="10"/>
  <c r="G122" i="10"/>
  <c r="G93" i="10"/>
  <c r="G213" i="10"/>
  <c r="G767" i="10"/>
  <c r="G684" i="10"/>
  <c r="G90" i="10"/>
  <c r="G860" i="10"/>
  <c r="G738" i="10"/>
  <c r="G556" i="10"/>
  <c r="G703" i="10"/>
  <c r="G746" i="10"/>
  <c r="G300" i="10"/>
  <c r="G69" i="10"/>
  <c r="G451" i="10"/>
  <c r="G243" i="10"/>
  <c r="G530" i="10"/>
  <c r="G260" i="10"/>
  <c r="G264" i="10"/>
  <c r="G33" i="10"/>
  <c r="G946" i="10"/>
  <c r="G104" i="10"/>
  <c r="G892" i="10"/>
  <c r="G349" i="10"/>
  <c r="G370" i="10"/>
  <c r="G56" i="10"/>
  <c r="G815" i="10"/>
  <c r="G398" i="10"/>
  <c r="G240" i="10"/>
  <c r="G708" i="10"/>
  <c r="G743" i="10"/>
  <c r="G148" i="10"/>
  <c r="G674" i="10"/>
  <c r="G72" i="10"/>
  <c r="G785" i="10"/>
  <c r="G457" i="10"/>
  <c r="G449" i="10"/>
  <c r="G602" i="10"/>
  <c r="G298" i="10"/>
  <c r="G327" i="10"/>
  <c r="G603" i="10"/>
  <c r="G728" i="10"/>
  <c r="G709" i="10"/>
  <c r="G143" i="10"/>
  <c r="G64" i="10"/>
  <c r="G702" i="10"/>
  <c r="G698" i="10"/>
  <c r="G772" i="10"/>
  <c r="G393" i="10"/>
  <c r="G236" i="10"/>
  <c r="G297" i="10"/>
  <c r="G701" i="10"/>
  <c r="G450" i="10"/>
  <c r="G372" i="10"/>
  <c r="G344" i="10"/>
  <c r="G916" i="10"/>
  <c r="G809" i="10"/>
  <c r="G770" i="10"/>
  <c r="G114" i="10"/>
  <c r="G656" i="10"/>
  <c r="G753" i="10"/>
  <c r="G256" i="10"/>
  <c r="G891" i="10"/>
  <c r="G160" i="10"/>
  <c r="G70" i="10"/>
  <c r="G427" i="10"/>
  <c r="G288" i="10"/>
  <c r="G966" i="10"/>
  <c r="G228" i="10"/>
  <c r="G696" i="10"/>
  <c r="G582" i="10"/>
  <c r="G178" i="10"/>
  <c r="G545" i="10"/>
  <c r="G693" i="10"/>
  <c r="G290" i="10"/>
  <c r="G39" i="10"/>
  <c r="G156" i="10"/>
  <c r="G653" i="10"/>
  <c r="G73" i="10"/>
  <c r="G578" i="10"/>
  <c r="G51" i="10"/>
  <c r="G633" i="10"/>
  <c r="G584" i="10"/>
  <c r="G883" i="10"/>
  <c r="G940" i="10"/>
  <c r="G439" i="10"/>
  <c r="G216" i="10"/>
  <c r="G287" i="10"/>
  <c r="G4" i="10"/>
  <c r="G901" i="10"/>
  <c r="G699" i="10"/>
  <c r="G338" i="10"/>
  <c r="G851" i="10"/>
  <c r="G795" i="10"/>
  <c r="G132" i="10"/>
  <c r="G262" i="10"/>
  <c r="G621" i="10"/>
  <c r="G252" i="10"/>
  <c r="G8" i="10"/>
  <c r="G586" i="10"/>
  <c r="G119" i="10"/>
  <c r="G730" i="10"/>
  <c r="G158" i="10"/>
  <c r="G658" i="10"/>
  <c r="G525" i="10"/>
  <c r="G411" i="10"/>
  <c r="G506" i="10"/>
  <c r="G692" i="10"/>
  <c r="G547" i="10"/>
  <c r="G857" i="10"/>
  <c r="G902" i="10"/>
  <c r="G463" i="10"/>
  <c r="G214" i="10"/>
  <c r="G432" i="10"/>
  <c r="G469" i="10"/>
  <c r="G625" i="10"/>
  <c r="G778" i="10"/>
  <c r="G476" i="10"/>
  <c r="G598" i="10"/>
  <c r="G546" i="10"/>
  <c r="G812" i="10"/>
  <c r="G761" i="10"/>
  <c r="G846" i="10"/>
  <c r="G477" i="10"/>
  <c r="G120" i="10"/>
  <c r="G238" i="10"/>
  <c r="G592" i="10"/>
  <c r="G706" i="10"/>
  <c r="G856" i="10"/>
  <c r="G84" i="10"/>
  <c r="G888" i="10"/>
  <c r="G233" i="10"/>
  <c r="G733" i="10"/>
  <c r="G968" i="10"/>
  <c r="G397" i="10"/>
  <c r="G286" i="10"/>
  <c r="G914" i="10"/>
  <c r="G834" i="10"/>
  <c r="G596" i="10"/>
  <c r="G470" i="10"/>
  <c r="G131" i="10"/>
  <c r="G771" i="10"/>
  <c r="G739" i="10"/>
  <c r="G962" i="10"/>
  <c r="G965" i="10"/>
  <c r="G814" i="10"/>
  <c r="G685" i="10"/>
  <c r="G566" i="10"/>
  <c r="G591" i="10"/>
  <c r="G953" i="10"/>
  <c r="G402" i="10"/>
  <c r="G791" i="10"/>
  <c r="G560" i="10"/>
  <c r="G27" i="10"/>
  <c r="G373" i="10"/>
  <c r="G554" i="10"/>
  <c r="G92" i="10"/>
  <c r="G533" i="10"/>
  <c r="G47" i="10"/>
  <c r="G32" i="10"/>
  <c r="G26" i="10"/>
  <c r="G561" i="10"/>
  <c r="G662" i="10"/>
  <c r="G594" i="10"/>
  <c r="G515" i="10"/>
  <c r="G75" i="10"/>
  <c r="G889" i="10"/>
  <c r="G740" i="10"/>
  <c r="G447" i="10"/>
  <c r="G223" i="10"/>
  <c r="G424" i="10"/>
  <c r="G110" i="10"/>
  <c r="G465" i="10"/>
  <c r="G181" i="10"/>
  <c r="G890" i="10"/>
  <c r="G971" i="10"/>
  <c r="G766" i="10"/>
  <c r="G80" i="10"/>
  <c r="G45" i="10"/>
  <c r="G235" i="10"/>
  <c r="G822" i="10"/>
  <c r="G677" i="10"/>
  <c r="G111" i="10"/>
  <c r="G782" i="10"/>
  <c r="G563" i="10"/>
  <c r="G180" i="10"/>
  <c r="G325" i="10"/>
  <c r="G873" i="10"/>
  <c r="G274" i="10"/>
  <c r="G553" i="10"/>
  <c r="G876" i="10"/>
  <c r="G466" i="10"/>
  <c r="G732" i="10"/>
  <c r="G326" i="10"/>
  <c r="G725" i="10"/>
  <c r="G567" i="10"/>
  <c r="G9" i="10"/>
  <c r="G751" i="10"/>
  <c r="G478" i="10"/>
  <c r="G5" i="10"/>
  <c r="G736" i="10"/>
  <c r="G12" i="10"/>
  <c r="G880" i="10"/>
  <c r="G255" i="10"/>
  <c r="G304" i="10"/>
  <c r="G367" i="10"/>
  <c r="G379" i="10"/>
  <c r="G744" i="10"/>
  <c r="G137" i="10"/>
  <c r="G518" i="10"/>
  <c r="G88" i="10"/>
  <c r="G673" i="10"/>
  <c r="G100" i="10"/>
  <c r="G781" i="10"/>
  <c r="G558" i="10"/>
  <c r="G499" i="10"/>
  <c r="G360" i="10"/>
  <c r="G65" i="10"/>
  <c r="G208" i="10"/>
  <c r="G321" i="10"/>
  <c r="G306" i="10"/>
  <c r="G249" i="10"/>
  <c r="G163" i="10"/>
  <c r="G762" i="10"/>
  <c r="G748" i="10"/>
  <c r="G254" i="10"/>
  <c r="G49" i="10"/>
  <c r="G486" i="10"/>
  <c r="G651" i="10"/>
  <c r="G601" i="10"/>
  <c r="G314" i="10"/>
  <c r="G691" i="10"/>
  <c r="G294" i="10"/>
  <c r="G752" i="10"/>
  <c r="G612" i="10"/>
  <c r="G714" i="10"/>
  <c r="G206" i="10"/>
  <c r="G508" i="10"/>
  <c r="G296" i="10"/>
  <c r="G410" i="10"/>
  <c r="G618" i="10"/>
  <c r="G976" i="10"/>
  <c r="G385" i="10"/>
  <c r="G107" i="10"/>
  <c r="G129" i="10"/>
  <c r="G524" i="10"/>
  <c r="G774" i="10"/>
  <c r="G898" i="10"/>
  <c r="G452" i="10"/>
  <c r="G745" i="10"/>
  <c r="G103" i="10"/>
  <c r="G317" i="10"/>
  <c r="G50" i="10"/>
  <c r="G285" i="10"/>
  <c r="G842" i="10"/>
  <c r="G759" i="10"/>
  <c r="G611" i="10"/>
  <c r="G510" i="10"/>
  <c r="G710" i="10"/>
  <c r="G523" i="10"/>
  <c r="G231" i="10"/>
  <c r="G783" i="10"/>
  <c r="G448" i="10"/>
  <c r="G224" i="10"/>
  <c r="G813" i="10"/>
  <c r="G933" i="10"/>
  <c r="G237" i="10"/>
  <c r="G945" i="10"/>
  <c r="G195" i="10"/>
  <c r="G481" i="10"/>
  <c r="G89" i="10"/>
  <c r="G694" i="10"/>
  <c r="G555" i="10"/>
  <c r="G731" i="10"/>
  <c r="G36" i="10"/>
  <c r="G371" i="10"/>
  <c r="G756" i="10"/>
  <c r="G763" i="10"/>
  <c r="G311" i="10"/>
  <c r="G850" i="10"/>
  <c r="G165" i="10"/>
  <c r="G610" i="10"/>
  <c r="G797" i="10"/>
  <c r="G121" i="10"/>
  <c r="G79" i="10"/>
  <c r="G537" i="10"/>
  <c r="G522" i="10"/>
  <c r="G147" i="10"/>
  <c r="G776" i="10"/>
  <c r="G534" i="10"/>
  <c r="G788" i="10"/>
  <c r="G440" i="10"/>
  <c r="G859" i="10"/>
  <c r="G280" i="10"/>
  <c r="G52" i="10"/>
  <c r="G642" i="10"/>
  <c r="G366" i="10"/>
  <c r="G629" i="10"/>
  <c r="G514" i="10"/>
  <c r="G428" i="10"/>
  <c r="G375" i="10"/>
  <c r="G893" i="10"/>
  <c r="G253" i="10"/>
  <c r="G780" i="10"/>
  <c r="G786" i="10"/>
  <c r="G431" i="10"/>
  <c r="G221" i="10"/>
  <c r="G894" i="10"/>
  <c r="G99" i="10"/>
  <c r="G636" i="10"/>
  <c r="G597" i="10"/>
  <c r="G720" i="10"/>
  <c r="G712" i="10"/>
  <c r="G981" i="10"/>
  <c r="G7" i="10"/>
  <c r="G347" i="10"/>
  <c r="G588" i="10"/>
  <c r="G421" i="10"/>
  <c r="G944" i="10"/>
  <c r="G356" i="10"/>
  <c r="G127" i="10"/>
  <c r="G540" i="10"/>
  <c r="G704" i="10"/>
  <c r="G619" i="10"/>
  <c r="G192" i="10"/>
  <c r="G292" i="10"/>
  <c r="G434" i="10"/>
  <c r="G194" i="10"/>
  <c r="G980" i="10"/>
  <c r="G212" i="10"/>
  <c r="G419" i="10"/>
  <c r="G40" i="10"/>
  <c r="G91" i="10"/>
  <c r="G322" i="10"/>
  <c r="G512" i="10"/>
  <c r="G417" i="10"/>
  <c r="G155" i="10"/>
  <c r="G844" i="10"/>
  <c r="G577" i="10"/>
  <c r="G6" i="10"/>
  <c r="G590" i="10"/>
  <c r="G854" i="10"/>
  <c r="G800" i="10"/>
  <c r="G493" i="10"/>
  <c r="G246" i="10"/>
  <c r="G861" i="10"/>
  <c r="G198" i="10"/>
  <c r="G485" i="10"/>
  <c r="G76" i="10"/>
  <c r="G903" i="10"/>
  <c r="G624" i="10"/>
  <c r="G879" i="10"/>
  <c r="G41" i="10"/>
  <c r="G494" i="10"/>
  <c r="G652" i="10"/>
  <c r="G472" i="10"/>
  <c r="G906" i="10"/>
  <c r="G488" i="10"/>
  <c r="G118" i="10"/>
  <c r="G768" i="10"/>
  <c r="G550" i="10"/>
  <c r="G257" i="10"/>
  <c r="G209" i="10"/>
  <c r="G747" i="10"/>
  <c r="G474" i="10"/>
  <c r="G576" i="10"/>
  <c r="G779" i="10"/>
  <c r="G716" i="10"/>
  <c r="G113" i="10"/>
  <c r="G829" i="10"/>
  <c r="G622" i="10"/>
  <c r="G502" i="10"/>
  <c r="G750" i="10"/>
  <c r="G85" i="10"/>
  <c r="G139" i="10"/>
  <c r="G149" i="10"/>
  <c r="G827" i="10"/>
  <c r="G773" i="10"/>
  <c r="G541" i="10"/>
  <c r="G908" i="10"/>
  <c r="G628" i="10"/>
  <c r="G154" i="10"/>
  <c r="G682" i="10"/>
  <c r="G167" i="10"/>
  <c r="G455" i="10"/>
  <c r="G301" i="10"/>
  <c r="G48" i="10"/>
  <c r="G134" i="10"/>
  <c r="G20" i="10"/>
  <c r="G964" i="10"/>
  <c r="G414" i="10"/>
  <c r="G182" i="10"/>
  <c r="G564" i="10"/>
  <c r="G136" i="10"/>
  <c r="G310" i="10"/>
  <c r="G960" i="10"/>
  <c r="G570" i="10"/>
  <c r="G392" i="10"/>
  <c r="G580" i="10"/>
  <c r="G897" i="10"/>
  <c r="G332" i="10"/>
  <c r="G573" i="10"/>
  <c r="G2" i="10"/>
  <c r="G22" i="10"/>
  <c r="G868" i="10"/>
  <c r="G335" i="10"/>
  <c r="G423" i="10"/>
  <c r="G875" i="10"/>
  <c r="G686" i="10"/>
  <c r="G802" i="10"/>
  <c r="G453" i="10"/>
  <c r="G250" i="10"/>
  <c r="G387" i="10"/>
  <c r="G164" i="10"/>
  <c r="G952" i="10"/>
  <c r="G505" i="10"/>
  <c r="G388" i="10"/>
  <c r="G787" i="10"/>
  <c r="G818" i="10"/>
  <c r="G175" i="10"/>
  <c r="G835" i="10"/>
  <c r="G438" i="10"/>
  <c r="G381" i="10"/>
  <c r="G425" i="10"/>
  <c r="G516" i="10"/>
  <c r="G145" i="10"/>
  <c r="G923" i="10"/>
  <c r="G840" i="10"/>
  <c r="G307" i="10"/>
  <c r="G295" i="10"/>
  <c r="G380" i="10"/>
  <c r="G852" i="10"/>
  <c r="G174" i="10"/>
  <c r="G881" i="10"/>
  <c r="G824" i="10"/>
  <c r="G982" i="10"/>
  <c r="G644" i="10"/>
  <c r="G354" i="10"/>
  <c r="G30" i="10"/>
  <c r="G437" i="10"/>
  <c r="G352" i="10"/>
  <c r="G959" i="10"/>
  <c r="G29" i="10"/>
  <c r="G98" i="10"/>
  <c r="G492" i="10"/>
  <c r="G315" i="10"/>
  <c r="G695" i="10"/>
  <c r="G102" i="10"/>
  <c r="G528" i="10"/>
  <c r="G293" i="10"/>
  <c r="G207" i="10"/>
  <c r="G323" i="10"/>
  <c r="G757" i="10"/>
  <c r="G924" i="10"/>
  <c r="G196" i="10"/>
  <c r="G826" i="10"/>
  <c r="G188" i="10"/>
  <c r="G978" i="10"/>
  <c r="G44" i="10"/>
  <c r="G116" i="10"/>
  <c r="G666" i="10"/>
  <c r="G513" i="10"/>
  <c r="G841" i="10"/>
  <c r="G271" i="10"/>
  <c r="G589" i="10"/>
  <c r="G199" i="10"/>
  <c r="G532" i="10"/>
  <c r="G617" i="10"/>
  <c r="G38" i="10"/>
  <c r="G511" i="10"/>
  <c r="G152" i="10"/>
  <c r="G803" i="10"/>
  <c r="G520" i="10"/>
  <c r="G816" i="10"/>
  <c r="G635" i="10"/>
  <c r="G796" i="10"/>
  <c r="G261" i="10"/>
  <c r="G328" i="10"/>
  <c r="G55" i="10"/>
  <c r="G473" i="10"/>
  <c r="G140" i="10"/>
  <c r="G509" i="10"/>
  <c r="G53" i="10"/>
  <c r="G358" i="10"/>
  <c r="G500" i="10"/>
  <c r="G430" i="10"/>
  <c r="G162" i="10"/>
  <c r="G222" i="10"/>
  <c r="G749" i="10"/>
  <c r="G951" i="10"/>
  <c r="G836" i="10"/>
  <c r="G185" i="10"/>
  <c r="G929" i="10"/>
  <c r="G68" i="10"/>
  <c r="G86" i="10"/>
  <c r="G977" i="10"/>
  <c r="G62" i="10"/>
  <c r="G609" i="10"/>
  <c r="G828" i="10"/>
  <c r="G972" i="10"/>
  <c r="G833" i="10"/>
  <c r="G606" i="10"/>
  <c r="G643" i="10"/>
  <c r="G412" i="10"/>
  <c r="G956" i="10"/>
  <c r="G105" i="10"/>
  <c r="G31" i="10"/>
  <c r="G877" i="10"/>
  <c r="G735" i="10"/>
  <c r="G161" i="10"/>
  <c r="G57" i="10"/>
  <c r="G895" i="10"/>
  <c r="G142" i="10"/>
  <c r="G689" i="10"/>
  <c r="G607" i="10"/>
  <c r="G907" i="10"/>
  <c r="G445" i="10"/>
  <c r="G939" i="10"/>
  <c r="G353" i="10"/>
  <c r="G583" i="10"/>
  <c r="G267" i="10"/>
  <c r="G838" i="10"/>
  <c r="G543" i="10"/>
  <c r="G497" i="10"/>
  <c r="G599" i="10"/>
  <c r="G11" i="10"/>
  <c r="G319" i="10"/>
  <c r="G144" i="10"/>
  <c r="G627" i="10"/>
  <c r="G637" i="10"/>
  <c r="G777" i="10"/>
  <c r="G234" i="10"/>
  <c r="G979" i="10"/>
  <c r="G291" i="10"/>
  <c r="G886" i="10"/>
  <c r="G687" i="10"/>
  <c r="G954" i="10"/>
  <c r="G71" i="10"/>
  <c r="G391" i="10"/>
  <c r="G446" i="10"/>
  <c r="G517" i="10"/>
  <c r="G832" i="10"/>
  <c r="G885" i="10"/>
  <c r="G151" i="10"/>
  <c r="G186" i="10"/>
  <c r="G789" i="10"/>
  <c r="G808" i="10"/>
  <c r="G872" i="10"/>
  <c r="G187" i="10"/>
  <c r="G663" i="10"/>
  <c r="G259" i="10"/>
  <c r="G225" i="10"/>
  <c r="G87" i="10"/>
  <c r="G958" i="10"/>
  <c r="G671" i="10"/>
  <c r="G638" i="10"/>
  <c r="G548" i="10"/>
  <c r="G37" i="10"/>
  <c r="G718" i="10"/>
  <c r="G742" i="10"/>
  <c r="G680" i="10"/>
  <c r="G896" i="10"/>
  <c r="G863" i="10"/>
  <c r="G615" i="10"/>
  <c r="G620" i="10"/>
  <c r="G575" i="10"/>
  <c r="G389" i="10"/>
  <c r="G670" i="10"/>
  <c r="G125" i="10"/>
  <c r="G460" i="10"/>
  <c r="G395" i="10"/>
  <c r="G305" i="10"/>
  <c r="G495" i="10"/>
  <c r="G190" i="10"/>
  <c r="G970" i="10"/>
  <c r="G831" i="10"/>
  <c r="G248" i="10"/>
  <c r="G404" i="10"/>
  <c r="G631" i="10"/>
  <c r="G526" i="10"/>
  <c r="G15" i="10"/>
  <c r="G973" i="10"/>
  <c r="G390" i="10"/>
  <c r="G713" i="10"/>
  <c r="G480" i="10"/>
  <c r="G459" i="10"/>
  <c r="G386" i="10"/>
  <c r="G917" i="10"/>
  <c r="G468" i="10"/>
  <c r="G172" i="10"/>
  <c r="G574" i="10"/>
  <c r="G101" i="10"/>
  <c r="G669" i="10"/>
  <c r="G887" i="10"/>
  <c r="G284" i="10"/>
  <c r="G825" i="10"/>
  <c r="G734" i="10"/>
  <c r="G823" i="10"/>
  <c r="G21" i="10"/>
  <c r="G915" i="10"/>
  <c r="G595" i="10"/>
  <c r="G258" i="10"/>
  <c r="G975" i="10"/>
  <c r="G123" i="10"/>
  <c r="G337" i="10"/>
  <c r="G504" i="10"/>
  <c r="G464" i="10"/>
  <c r="G399" i="10"/>
  <c r="G383" i="10"/>
  <c r="G571" i="10"/>
  <c r="G681" i="10"/>
  <c r="G171" i="10"/>
  <c r="G168" i="10"/>
  <c r="G202" i="10"/>
  <c r="G54" i="10"/>
  <c r="G950" i="10"/>
  <c r="G368" i="10"/>
  <c r="G552" i="10"/>
  <c r="G35" i="10"/>
  <c r="G329" i="10"/>
  <c r="G210" i="10"/>
  <c r="G529" i="10"/>
  <c r="G544" i="10"/>
  <c r="G418" i="10"/>
  <c r="G538" i="10"/>
  <c r="G277" i="10"/>
  <c r="G974" i="10"/>
  <c r="G363" i="10"/>
  <c r="G765" i="10"/>
  <c r="G910" i="10"/>
  <c r="G904" i="10"/>
  <c r="G34" i="10"/>
  <c r="G106" i="10"/>
  <c r="G42" i="10"/>
  <c r="G784" i="10"/>
  <c r="G790" i="10"/>
  <c r="G226" i="10"/>
  <c r="G82" i="10"/>
  <c r="G14" i="10"/>
  <c r="G600" i="10"/>
  <c r="G918" i="10"/>
  <c r="G215" i="10"/>
  <c r="G848" i="10"/>
  <c r="G157" i="10"/>
  <c r="G19" i="10"/>
  <c r="G539" i="10"/>
  <c r="G614" i="10"/>
  <c r="G365" i="10"/>
  <c r="G217" i="10"/>
  <c r="G819" i="10"/>
  <c r="G273" i="10"/>
  <c r="G724" i="10"/>
  <c r="G905" i="10"/>
  <c r="G737" i="10"/>
  <c r="G58" i="10"/>
  <c r="G232" i="10"/>
  <c r="G376" i="10"/>
  <c r="G741" i="10"/>
  <c r="G341" i="10"/>
  <c r="G150" i="10"/>
  <c r="G769" i="10"/>
  <c r="G189" i="10"/>
  <c r="G593" i="10"/>
  <c r="G109" i="10"/>
  <c r="G415" i="10"/>
  <c r="G884" i="10"/>
  <c r="G345" i="10"/>
  <c r="G794" i="10"/>
  <c r="G641" i="10"/>
  <c r="G124" i="10"/>
  <c r="G496" i="10"/>
  <c r="G645" i="10"/>
  <c r="G245" i="10"/>
  <c r="G407" i="10"/>
  <c r="G967" i="10"/>
  <c r="G843" i="10"/>
  <c r="G557" i="10"/>
  <c r="G498" i="10"/>
  <c r="G519" i="10"/>
  <c r="G443" i="10"/>
  <c r="G482" i="10"/>
  <c r="G754" i="10"/>
  <c r="G227" i="10"/>
  <c r="G723" i="10"/>
  <c r="G475" i="10"/>
  <c r="G303" i="10"/>
  <c r="G913" i="10"/>
  <c r="G396" i="10"/>
  <c r="G170" i="10"/>
  <c r="G947" i="10"/>
  <c r="G665" i="10"/>
  <c r="G205" i="10"/>
  <c r="G919" i="10"/>
  <c r="G717" i="10"/>
  <c r="G536" i="10"/>
  <c r="G490" i="10"/>
  <c r="G429" i="10"/>
  <c r="G239" i="10"/>
  <c r="G268" i="10"/>
  <c r="G963" i="10"/>
  <c r="G882" i="10"/>
  <c r="G16" i="10"/>
  <c r="G626" i="10"/>
  <c r="G266" i="10"/>
  <c r="G191" i="10"/>
  <c r="G471" i="10"/>
  <c r="G138" i="10"/>
  <c r="G179" i="10"/>
  <c r="G585" i="10"/>
  <c r="G74" i="10"/>
  <c r="G690" i="10"/>
  <c r="G378" i="10"/>
  <c r="G320" i="10"/>
  <c r="G646" i="10"/>
  <c r="G579" i="10"/>
  <c r="G729" i="10"/>
  <c r="G858" i="10"/>
  <c r="G799" i="10"/>
  <c r="G676" i="10"/>
  <c r="G764" i="10"/>
  <c r="G203" i="10"/>
  <c r="G263" i="10"/>
  <c r="G864" i="10"/>
  <c r="G409" i="10"/>
  <c r="G374" i="10"/>
  <c r="G244" i="10"/>
  <c r="G13" i="10"/>
  <c r="G969" i="10"/>
  <c r="G849" i="10"/>
  <c r="G639" i="10"/>
  <c r="G700" i="10"/>
  <c r="G435" i="10"/>
  <c r="G173" i="10"/>
  <c r="G707" i="10"/>
  <c r="G230" i="10"/>
  <c r="G17" i="10"/>
  <c r="G801" i="10"/>
  <c r="G283" i="10"/>
  <c r="G355" i="10"/>
  <c r="G276" i="10"/>
  <c r="G318" i="10"/>
  <c r="G302" i="10"/>
  <c r="G211" i="10"/>
  <c r="G433" i="10"/>
  <c r="G792" i="10"/>
  <c r="G489" i="10"/>
  <c r="G334" i="10"/>
  <c r="G821" i="10"/>
  <c r="M13" i="9" l="1"/>
  <c r="K13" i="9"/>
  <c r="I13" i="9"/>
  <c r="E13" i="9"/>
  <c r="C13" i="9"/>
  <c r="A13" i="9"/>
  <c r="G13" i="9"/>
  <c r="F15" i="8"/>
  <c r="E15" i="8"/>
  <c r="D15" i="8"/>
  <c r="C15" i="8"/>
  <c r="H13" i="8"/>
  <c r="H12" i="8"/>
  <c r="H11" i="8"/>
  <c r="H10" i="8"/>
  <c r="H9" i="8"/>
  <c r="H8" i="8"/>
  <c r="H7" i="8"/>
  <c r="H6" i="8"/>
  <c r="F5" i="8"/>
  <c r="E5" i="8"/>
  <c r="D5" i="8"/>
  <c r="C5" i="8"/>
  <c r="O14" i="7"/>
  <c r="N14" i="7"/>
  <c r="M14" i="7"/>
  <c r="Q12" i="7"/>
  <c r="Q11" i="7"/>
  <c r="Q10" i="7"/>
  <c r="Q9" i="7"/>
  <c r="Q8" i="7"/>
  <c r="Q7" i="7"/>
  <c r="Q6" i="7"/>
  <c r="O5" i="7"/>
  <c r="N5" i="7"/>
  <c r="M5" i="7"/>
  <c r="I19" i="7"/>
  <c r="C18" i="7"/>
  <c r="I14" i="7"/>
  <c r="O16" i="6"/>
  <c r="C9" i="6"/>
  <c r="G16" i="6"/>
  <c r="O9" i="6"/>
  <c r="O7" i="6"/>
  <c r="G9" i="5"/>
  <c r="K9" i="5"/>
  <c r="O16" i="5"/>
  <c r="G16" i="5"/>
  <c r="G7" i="5"/>
  <c r="D10" i="2" l="1"/>
  <c r="D24" i="2"/>
</calcChain>
</file>

<file path=xl/sharedStrings.xml><?xml version="1.0" encoding="utf-8"?>
<sst xmlns="http://schemas.openxmlformats.org/spreadsheetml/2006/main" count="3047" uniqueCount="1103">
  <si>
    <t>and try changing the alignment of some of the cells below</t>
  </si>
  <si>
    <t>one</t>
  </si>
  <si>
    <t xml:space="preserve"> five</t>
  </si>
  <si>
    <t>six</t>
  </si>
  <si>
    <t>nine</t>
  </si>
  <si>
    <t>ten</t>
  </si>
  <si>
    <t>two</t>
  </si>
  <si>
    <t>Play with the column widths</t>
  </si>
  <si>
    <t>Number formatting</t>
  </si>
  <si>
    <t>Try any of the 'uniform' number formats</t>
  </si>
  <si>
    <t>Such as 'Comma' style or 'Currency'</t>
  </si>
  <si>
    <t>Scenario 1:</t>
  </si>
  <si>
    <t>Salary:</t>
  </si>
  <si>
    <t>Tax:</t>
  </si>
  <si>
    <t>Take Home:</t>
  </si>
  <si>
    <t>Scenario 2:</t>
  </si>
  <si>
    <t>NI:</t>
  </si>
  <si>
    <t>Pension:</t>
  </si>
  <si>
    <t>Enter something in blank cells, try formatting things</t>
  </si>
  <si>
    <t>ADDITION EXERCISES</t>
  </si>
  <si>
    <t>Total Costs</t>
  </si>
  <si>
    <t>Groceries</t>
  </si>
  <si>
    <t>Bills</t>
  </si>
  <si>
    <t>Food</t>
  </si>
  <si>
    <t>Drink</t>
  </si>
  <si>
    <t>Total Bill</t>
  </si>
  <si>
    <t>SUBTRACTION EXERCISES</t>
  </si>
  <si>
    <t>Sales</t>
  </si>
  <si>
    <t>Costs</t>
  </si>
  <si>
    <t>Profit</t>
  </si>
  <si>
    <t/>
  </si>
  <si>
    <t>Cats &amp; Dogs</t>
  </si>
  <si>
    <t>Dogs</t>
  </si>
  <si>
    <t>Cats</t>
  </si>
  <si>
    <t>DIVISION EXERCISES</t>
  </si>
  <si>
    <t>MULTIPLICATION EXERCISES</t>
  </si>
  <si>
    <t>Restaurant Bill</t>
  </si>
  <si>
    <t>No. of Diners</t>
  </si>
  <si>
    <t>Price / Person</t>
  </si>
  <si>
    <t>Holiday Cost</t>
  </si>
  <si>
    <t>No. Travellers</t>
  </si>
  <si>
    <t>Cost / Person</t>
  </si>
  <si>
    <t>Number Sold</t>
  </si>
  <si>
    <t>Unit Price</t>
  </si>
  <si>
    <t>Bonus</t>
  </si>
  <si>
    <t>Commission</t>
  </si>
  <si>
    <t>Auto-Sum Button : Automatically Inserts =SUM Formula</t>
  </si>
  <si>
    <t xml:space="preserve">  1.  Click on the Cell to contain the SUM Function eg  B12</t>
  </si>
  <si>
    <t xml:space="preserve">  2.  Click on the 'Auto-Sum' button on the 'Home' tab.</t>
  </si>
  <si>
    <t xml:space="preserve">  3.  CHECK the range is CORRECT.</t>
  </si>
  <si>
    <t xml:space="preserve">  4.  Press 'ENTER'</t>
  </si>
  <si>
    <t>NOTES: Auto-Sum  will check up before checking left.</t>
  </si>
  <si>
    <t>Auto-Sum stops the range when it encounters an empty cell</t>
  </si>
  <si>
    <t>4-year total</t>
  </si>
  <si>
    <t>Week1</t>
  </si>
  <si>
    <t>February</t>
  </si>
  <si>
    <t>Tuesday</t>
  </si>
  <si>
    <t>March</t>
  </si>
  <si>
    <t>4-Year Total</t>
  </si>
  <si>
    <t>Values</t>
  </si>
  <si>
    <t>SUM</t>
  </si>
  <si>
    <t>MAX</t>
  </si>
  <si>
    <t>MIN</t>
  </si>
  <si>
    <t>AVERAGE</t>
  </si>
  <si>
    <t>COUNT</t>
  </si>
  <si>
    <t>COUNTA</t>
  </si>
  <si>
    <t>COUNTBLANK</t>
  </si>
  <si>
    <t>Somerset</t>
  </si>
  <si>
    <t>Dorset</t>
  </si>
  <si>
    <t>Berkshire</t>
  </si>
  <si>
    <t>Suffolk</t>
  </si>
  <si>
    <t>Yorkshire</t>
  </si>
  <si>
    <t>Essex</t>
  </si>
  <si>
    <t>Caithness</t>
  </si>
  <si>
    <t>Angus</t>
  </si>
  <si>
    <t>Sussex</t>
  </si>
  <si>
    <t>Cheshire</t>
  </si>
  <si>
    <t>Kent</t>
  </si>
  <si>
    <t>Powys</t>
  </si>
  <si>
    <t>Devon</t>
  </si>
  <si>
    <t>Wiltshire</t>
  </si>
  <si>
    <t>Norfolk</t>
  </si>
  <si>
    <t>Fife</t>
  </si>
  <si>
    <t>Town</t>
  </si>
  <si>
    <t>County</t>
  </si>
  <si>
    <t>Turnover</t>
  </si>
  <si>
    <t>Manager</t>
  </si>
  <si>
    <t>Employees</t>
  </si>
  <si>
    <t>Ampthill</t>
  </si>
  <si>
    <t>Bedfordshire</t>
  </si>
  <si>
    <t>Steve</t>
  </si>
  <si>
    <t>Arlesey</t>
  </si>
  <si>
    <t>Alice</t>
  </si>
  <si>
    <t>Bedford</t>
  </si>
  <si>
    <t>Biggleswade</t>
  </si>
  <si>
    <t>Dunstable</t>
  </si>
  <si>
    <t>Joan</t>
  </si>
  <si>
    <t>Flitwick</t>
  </si>
  <si>
    <t>Houghton Regis</t>
  </si>
  <si>
    <t>Kempston</t>
  </si>
  <si>
    <t>Leighton-Linslade</t>
  </si>
  <si>
    <t>Luton</t>
  </si>
  <si>
    <t>Potton</t>
  </si>
  <si>
    <t>Sandy</t>
  </si>
  <si>
    <t>Shefford</t>
  </si>
  <si>
    <t>Stotfold</t>
  </si>
  <si>
    <t>Woburn</t>
  </si>
  <si>
    <t>Bracknell</t>
  </si>
  <si>
    <t>Earley</t>
  </si>
  <si>
    <t>Eton</t>
  </si>
  <si>
    <t>Hungerford</t>
  </si>
  <si>
    <t>Maidenhead</t>
  </si>
  <si>
    <t>Newbury</t>
  </si>
  <si>
    <t>Reading</t>
  </si>
  <si>
    <t>Sandhurst</t>
  </si>
  <si>
    <t>Slough</t>
  </si>
  <si>
    <t>Thatcham</t>
  </si>
  <si>
    <t>Windsor</t>
  </si>
  <si>
    <t>Wokingham</t>
  </si>
  <si>
    <t>Woodley</t>
  </si>
  <si>
    <t>Amersham</t>
  </si>
  <si>
    <t>Buckinghamshire</t>
  </si>
  <si>
    <t>Aylesbury</t>
  </si>
  <si>
    <t>Beaconsfield</t>
  </si>
  <si>
    <t>Bletchley and Fenny Stratford</t>
  </si>
  <si>
    <t>Buckingham</t>
  </si>
  <si>
    <t>Chesham</t>
  </si>
  <si>
    <t>High Wycombe</t>
  </si>
  <si>
    <t>Marlow</t>
  </si>
  <si>
    <t>Newport Pagnell</t>
  </si>
  <si>
    <t>Olney</t>
  </si>
  <si>
    <t>Princes Risborough</t>
  </si>
  <si>
    <t>Stony Stratford</t>
  </si>
  <si>
    <t>Wendover</t>
  </si>
  <si>
    <t>Winslow</t>
  </si>
  <si>
    <t>Woburn Sands</t>
  </si>
  <si>
    <t>Wolverton and Greenleys</t>
  </si>
  <si>
    <t>Chatteris</t>
  </si>
  <si>
    <t>Cambridgeshire</t>
  </si>
  <si>
    <t>Godmanchester</t>
  </si>
  <si>
    <t>Huntingdon</t>
  </si>
  <si>
    <t>Ramsey</t>
  </si>
  <si>
    <t>Soham</t>
  </si>
  <si>
    <t>St Ives</t>
  </si>
  <si>
    <t>St Neots</t>
  </si>
  <si>
    <t>Whittlesey</t>
  </si>
  <si>
    <t>Wisbech</t>
  </si>
  <si>
    <t>Alsager</t>
  </si>
  <si>
    <t>Birchwood</t>
  </si>
  <si>
    <t>Bollington</t>
  </si>
  <si>
    <t>Congleton</t>
  </si>
  <si>
    <t>Crewe</t>
  </si>
  <si>
    <t>Ellesmere Port</t>
  </si>
  <si>
    <t>Frodsham</t>
  </si>
  <si>
    <t>Knutsford</t>
  </si>
  <si>
    <t>Macclesfield</t>
  </si>
  <si>
    <t>Middlewich</t>
  </si>
  <si>
    <t>Nantwich</t>
  </si>
  <si>
    <t>Neston</t>
  </si>
  <si>
    <t>Northwich</t>
  </si>
  <si>
    <t>Poynton-with-Worth</t>
  </si>
  <si>
    <t>Runcorn</t>
  </si>
  <si>
    <t>Sandbach</t>
  </si>
  <si>
    <t>Warrington</t>
  </si>
  <si>
    <t>Widnes</t>
  </si>
  <si>
    <t>Wilmslow</t>
  </si>
  <si>
    <t>Winsford</t>
  </si>
  <si>
    <t>Bodmin</t>
  </si>
  <si>
    <t>Cornwall</t>
  </si>
  <si>
    <t>Bude-Stratton</t>
  </si>
  <si>
    <t>Callington</t>
  </si>
  <si>
    <t>Camborne</t>
  </si>
  <si>
    <t>Camelford</t>
  </si>
  <si>
    <t>Falmouth</t>
  </si>
  <si>
    <t>Fowey</t>
  </si>
  <si>
    <t>Hayle</t>
  </si>
  <si>
    <t>Helston</t>
  </si>
  <si>
    <t>Launceston</t>
  </si>
  <si>
    <t>Liskeard</t>
  </si>
  <si>
    <t>Looe</t>
  </si>
  <si>
    <t>Lostwithiel</t>
  </si>
  <si>
    <t>Marazion</t>
  </si>
  <si>
    <t>Newlyn</t>
  </si>
  <si>
    <t>Newquay</t>
  </si>
  <si>
    <t>Padstow</t>
  </si>
  <si>
    <t>Penryn</t>
  </si>
  <si>
    <t>Penzance</t>
  </si>
  <si>
    <t>Porthleven</t>
  </si>
  <si>
    <t>Redruth</t>
  </si>
  <si>
    <t>Saltash</t>
  </si>
  <si>
    <t>St Austell</t>
  </si>
  <si>
    <t>St Blaise</t>
  </si>
  <si>
    <t>St Columb Major</t>
  </si>
  <si>
    <t>St Just-in-Penwith</t>
  </si>
  <si>
    <t>St Mawes</t>
  </si>
  <si>
    <t>Torpoint</t>
  </si>
  <si>
    <t>Wadebridge</t>
  </si>
  <si>
    <t>Alston</t>
  </si>
  <si>
    <t>Cumbria</t>
  </si>
  <si>
    <t>Ambleside</t>
  </si>
  <si>
    <t>Appleby-in-Westmorland</t>
  </si>
  <si>
    <t>Barrow-in-Furness</t>
  </si>
  <si>
    <t>Brampton</t>
  </si>
  <si>
    <t>Broughton-in-Furness</t>
  </si>
  <si>
    <t>Cleator Moor</t>
  </si>
  <si>
    <t>Cockermouth</t>
  </si>
  <si>
    <t>Dalton-in-Furness</t>
  </si>
  <si>
    <t>Egremont</t>
  </si>
  <si>
    <t>Grange-over-Sands</t>
  </si>
  <si>
    <t>Kendal</t>
  </si>
  <si>
    <t>Keswick</t>
  </si>
  <si>
    <t>Kirkby Lonsdale</t>
  </si>
  <si>
    <t>Kirkby Stephen</t>
  </si>
  <si>
    <t>Longtown</t>
  </si>
  <si>
    <t>Maryport</t>
  </si>
  <si>
    <t>Millom</t>
  </si>
  <si>
    <t>Penrith</t>
  </si>
  <si>
    <t>Sedbergh</t>
  </si>
  <si>
    <t>Silloth</t>
  </si>
  <si>
    <t>Ulverston</t>
  </si>
  <si>
    <t>Whitehaven</t>
  </si>
  <si>
    <t>Wigton</t>
  </si>
  <si>
    <t>Windermere</t>
  </si>
  <si>
    <t>Workington</t>
  </si>
  <si>
    <t>Alfreton</t>
  </si>
  <si>
    <t>Derbyshire</t>
  </si>
  <si>
    <t>Ashbourne</t>
  </si>
  <si>
    <t>Bakewell</t>
  </si>
  <si>
    <t>Belper</t>
  </si>
  <si>
    <t>Bolsover</t>
  </si>
  <si>
    <t>Buxton</t>
  </si>
  <si>
    <t>Chapel-en-le-Frith</t>
  </si>
  <si>
    <t>Chesterfield</t>
  </si>
  <si>
    <t>Clay Cross</t>
  </si>
  <si>
    <t>Darley Dale</t>
  </si>
  <si>
    <t>Dronfield</t>
  </si>
  <si>
    <t>Glossop</t>
  </si>
  <si>
    <t>Heanor and Loscoe</t>
  </si>
  <si>
    <t>Ilkeston</t>
  </si>
  <si>
    <t>Matlock</t>
  </si>
  <si>
    <t>New Mills</t>
  </si>
  <si>
    <t>Ripley</t>
  </si>
  <si>
    <t>Sandiacre</t>
  </si>
  <si>
    <t>Shirebrook</t>
  </si>
  <si>
    <t>Staveley</t>
  </si>
  <si>
    <t>Whaley Bridge</t>
  </si>
  <si>
    <t>Wirksworth</t>
  </si>
  <si>
    <t>Ashburton</t>
  </si>
  <si>
    <t>Axminster</t>
  </si>
  <si>
    <t>Bampton</t>
  </si>
  <si>
    <t>Barnstaple</t>
  </si>
  <si>
    <t>Bideford</t>
  </si>
  <si>
    <t>Bovey Tracey</t>
  </si>
  <si>
    <t>Bradninch</t>
  </si>
  <si>
    <t>Brixham</t>
  </si>
  <si>
    <t>Buckfastleigh</t>
  </si>
  <si>
    <t>Budleigh Salterton</t>
  </si>
  <si>
    <t>Chagford</t>
  </si>
  <si>
    <t>Chudleigh</t>
  </si>
  <si>
    <t>Chulmleigh</t>
  </si>
  <si>
    <t>Colyton</t>
  </si>
  <si>
    <t>Crediton</t>
  </si>
  <si>
    <t>Cullompton</t>
  </si>
  <si>
    <t>Dartmouth</t>
  </si>
  <si>
    <t>Dawlish</t>
  </si>
  <si>
    <t>Exmouth</t>
  </si>
  <si>
    <t>Great Torrington</t>
  </si>
  <si>
    <t>Hartland</t>
  </si>
  <si>
    <t>Hatherleigh</t>
  </si>
  <si>
    <t>Holsworthy</t>
  </si>
  <si>
    <t>Honiton</t>
  </si>
  <si>
    <t>Ilfracombe</t>
  </si>
  <si>
    <t>Ivybridge</t>
  </si>
  <si>
    <t>Kingsbridge</t>
  </si>
  <si>
    <t>Kingsteignton</t>
  </si>
  <si>
    <t>Lynton &amp; Lynmouth</t>
  </si>
  <si>
    <t>Modbury</t>
  </si>
  <si>
    <t>Moretonhampstead</t>
  </si>
  <si>
    <t>Newton Abbot</t>
  </si>
  <si>
    <t>North Tawton</t>
  </si>
  <si>
    <t>Northam</t>
  </si>
  <si>
    <t>Okehampton</t>
  </si>
  <si>
    <t>Ottery St Mary</t>
  </si>
  <si>
    <t>Paignton</t>
  </si>
  <si>
    <t>Plympton</t>
  </si>
  <si>
    <t>Salcombe</t>
  </si>
  <si>
    <t>Seaton</t>
  </si>
  <si>
    <t>Sidmouth</t>
  </si>
  <si>
    <t>South Brent</t>
  </si>
  <si>
    <t>South Molton</t>
  </si>
  <si>
    <t>Tavistock</t>
  </si>
  <si>
    <t>Teignmouth</t>
  </si>
  <si>
    <t>Tiverton</t>
  </si>
  <si>
    <t>Topsham</t>
  </si>
  <si>
    <t>Torquay</t>
  </si>
  <si>
    <t>Totnes</t>
  </si>
  <si>
    <t>Beaminster</t>
  </si>
  <si>
    <t>Blandford Forum</t>
  </si>
  <si>
    <t>Bournemouth</t>
  </si>
  <si>
    <t>Bridport</t>
  </si>
  <si>
    <t>Chickerell</t>
  </si>
  <si>
    <t>Christchurch</t>
  </si>
  <si>
    <t>Dorchester</t>
  </si>
  <si>
    <t>Ferndown</t>
  </si>
  <si>
    <t>Gillingham</t>
  </si>
  <si>
    <t>Lyme Regis</t>
  </si>
  <si>
    <t>Lytchett Minster &amp; Upton</t>
  </si>
  <si>
    <t>Poole</t>
  </si>
  <si>
    <t>Portland</t>
  </si>
  <si>
    <t>Shaftesbury</t>
  </si>
  <si>
    <t>Sherborne</t>
  </si>
  <si>
    <t>Stalbridge</t>
  </si>
  <si>
    <t>Sturminster Newton</t>
  </si>
  <si>
    <t>Swanage</t>
  </si>
  <si>
    <t>Verwood</t>
  </si>
  <si>
    <t>Wareham</t>
  </si>
  <si>
    <t>Weymouth</t>
  </si>
  <si>
    <t>Wimborne Minster</t>
  </si>
  <si>
    <t>Barnard Castle</t>
  </si>
  <si>
    <t>Durham</t>
  </si>
  <si>
    <t>Billingham</t>
  </si>
  <si>
    <t>Bishop Auckland</t>
  </si>
  <si>
    <t>Chester-le-Street</t>
  </si>
  <si>
    <t>Chilton</t>
  </si>
  <si>
    <t>Crook</t>
  </si>
  <si>
    <t>Darlington</t>
  </si>
  <si>
    <t>Ferryhill</t>
  </si>
  <si>
    <t>Greater Willington</t>
  </si>
  <si>
    <t>Hartlepool</t>
  </si>
  <si>
    <t>Newton Aycliffe</t>
  </si>
  <si>
    <t>Peterlee</t>
  </si>
  <si>
    <t>Seaham</t>
  </si>
  <si>
    <t>Sedgefield</t>
  </si>
  <si>
    <t>Shildon</t>
  </si>
  <si>
    <t>Spennymoor</t>
  </si>
  <si>
    <t>Stanhope</t>
  </si>
  <si>
    <t>Stanley</t>
  </si>
  <si>
    <t>Tow Law</t>
  </si>
  <si>
    <t>Wolsingham</t>
  </si>
  <si>
    <t>Stockton-on-Tees</t>
  </si>
  <si>
    <t>Durham/North Yorkshire</t>
  </si>
  <si>
    <t>Beverley</t>
  </si>
  <si>
    <t>East Riding of Yorkshire</t>
  </si>
  <si>
    <t>Bridlington</t>
  </si>
  <si>
    <t>Brough</t>
  </si>
  <si>
    <t>Driffield</t>
  </si>
  <si>
    <t>Goole</t>
  </si>
  <si>
    <t>Hedon</t>
  </si>
  <si>
    <t>Hessle</t>
  </si>
  <si>
    <t>Hornsea</t>
  </si>
  <si>
    <t>Howden</t>
  </si>
  <si>
    <t>Market Weighton</t>
  </si>
  <si>
    <t>Pocklington</t>
  </si>
  <si>
    <t>Snaith and Cowick</t>
  </si>
  <si>
    <t>South Cave</t>
  </si>
  <si>
    <t>Withernsea</t>
  </si>
  <si>
    <t>Battle</t>
  </si>
  <si>
    <t>East Sussex</t>
  </si>
  <si>
    <t>Bexhill-on-Sea</t>
  </si>
  <si>
    <t>Crowborough</t>
  </si>
  <si>
    <t>Eastbourne</t>
  </si>
  <si>
    <t>Hailsham</t>
  </si>
  <si>
    <t>Hastings</t>
  </si>
  <si>
    <t>Heathfield</t>
  </si>
  <si>
    <t>Lewes</t>
  </si>
  <si>
    <t>Newhaven</t>
  </si>
  <si>
    <t>Peacehaven</t>
  </si>
  <si>
    <t>Polegate</t>
  </si>
  <si>
    <t>Rye</t>
  </si>
  <si>
    <t>Seaford</t>
  </si>
  <si>
    <t>Telscombe</t>
  </si>
  <si>
    <t>Uckfield</t>
  </si>
  <si>
    <t>Wadhurst</t>
  </si>
  <si>
    <t>Winchelsea</t>
  </si>
  <si>
    <t>Basildon</t>
  </si>
  <si>
    <t>Billericay</t>
  </si>
  <si>
    <t>Braintree</t>
  </si>
  <si>
    <t>Brentwood</t>
  </si>
  <si>
    <t>Brightlingsea</t>
  </si>
  <si>
    <t>Burnham-on-Crouch</t>
  </si>
  <si>
    <t>Canvey Island</t>
  </si>
  <si>
    <t>Coggeshall</t>
  </si>
  <si>
    <t>Corringham</t>
  </si>
  <si>
    <t>Dovercourt</t>
  </si>
  <si>
    <t>Epping</t>
  </si>
  <si>
    <t>Frinton and Walton</t>
  </si>
  <si>
    <t>Grays</t>
  </si>
  <si>
    <t>Great Dunmow</t>
  </si>
  <si>
    <t>Halstead</t>
  </si>
  <si>
    <t>Harlow</t>
  </si>
  <si>
    <t>Harwich</t>
  </si>
  <si>
    <t>Leigh-on-Sea</t>
  </si>
  <si>
    <t>Loughton</t>
  </si>
  <si>
    <t>Maldon</t>
  </si>
  <si>
    <t>Manningtree</t>
  </si>
  <si>
    <t>Ongar</t>
  </si>
  <si>
    <t>Rayleigh</t>
  </si>
  <si>
    <t>Rochford</t>
  </si>
  <si>
    <t>Saffron Walden</t>
  </si>
  <si>
    <t>South Woodham Ferrers</t>
  </si>
  <si>
    <t>Southminster</t>
  </si>
  <si>
    <t>Thaxted</t>
  </si>
  <si>
    <t>Waltham Abbey</t>
  </si>
  <si>
    <t>West Mersea</t>
  </si>
  <si>
    <t>West Tilbury</t>
  </si>
  <si>
    <t>Witham</t>
  </si>
  <si>
    <t>Wivenhoe</t>
  </si>
  <si>
    <t>Berkeley</t>
  </si>
  <si>
    <t>Gloucestershire</t>
  </si>
  <si>
    <t>Bradley Stoke</t>
  </si>
  <si>
    <t>Cheltenham</t>
  </si>
  <si>
    <t>Chipping Campden</t>
  </si>
  <si>
    <t>Chipping Sodbury</t>
  </si>
  <si>
    <t>Cinderford</t>
  </si>
  <si>
    <t>Cirencester</t>
  </si>
  <si>
    <t>Coleford</t>
  </si>
  <si>
    <t>Dursley</t>
  </si>
  <si>
    <t>Fairford</t>
  </si>
  <si>
    <t>Filton</t>
  </si>
  <si>
    <t>Lechlade</t>
  </si>
  <si>
    <t>Lydney</t>
  </si>
  <si>
    <t>Minchinhampton</t>
  </si>
  <si>
    <t>Mitcheldean</t>
  </si>
  <si>
    <t>Moreton-in-Marsh</t>
  </si>
  <si>
    <t>Nailsworth</t>
  </si>
  <si>
    <t>Newent</t>
  </si>
  <si>
    <t>Northleach with Eastington</t>
  </si>
  <si>
    <t>Painswick</t>
  </si>
  <si>
    <t>Patchway</t>
  </si>
  <si>
    <t>Quedgeley</t>
  </si>
  <si>
    <t>Stonehouse</t>
  </si>
  <si>
    <t>Stow-on-the-Wold</t>
  </si>
  <si>
    <t>Stroud</t>
  </si>
  <si>
    <t>Tetbury</t>
  </si>
  <si>
    <t>Tewkesbury</t>
  </si>
  <si>
    <t>Thornbury</t>
  </si>
  <si>
    <t>Wickwar</t>
  </si>
  <si>
    <t>Winchcombe</t>
  </si>
  <si>
    <t>Wotton-under-Edge</t>
  </si>
  <si>
    <t>Yate</t>
  </si>
  <si>
    <t>Acton</t>
  </si>
  <si>
    <t>Greater London</t>
  </si>
  <si>
    <t>Barking</t>
  </si>
  <si>
    <t>Barnes</t>
  </si>
  <si>
    <t>Barnet</t>
  </si>
  <si>
    <t>Beckenham</t>
  </si>
  <si>
    <t>Bexley</t>
  </si>
  <si>
    <t>Brentford</t>
  </si>
  <si>
    <t>Bromley</t>
  </si>
  <si>
    <t>Carshalton</t>
  </si>
  <si>
    <t>Chingford</t>
  </si>
  <si>
    <t>Chiswick</t>
  </si>
  <si>
    <t>Coulsdon</t>
  </si>
  <si>
    <t>Croydon</t>
  </si>
  <si>
    <t>Dagenham</t>
  </si>
  <si>
    <t>Ealing</t>
  </si>
  <si>
    <t>East Ham</t>
  </si>
  <si>
    <t>Edgware</t>
  </si>
  <si>
    <t>Edmonton</t>
  </si>
  <si>
    <t>Enfield</t>
  </si>
  <si>
    <t>Erith</t>
  </si>
  <si>
    <t>Finchley</t>
  </si>
  <si>
    <t>Harrow</t>
  </si>
  <si>
    <t>Hendon</t>
  </si>
  <si>
    <t>Hornsey</t>
  </si>
  <si>
    <t>Hounslow</t>
  </si>
  <si>
    <t>Ilford</t>
  </si>
  <si>
    <t>Isleworth</t>
  </si>
  <si>
    <t>Kingston-upon-Thames</t>
  </si>
  <si>
    <t>Leyton</t>
  </si>
  <si>
    <t>Mitcham</t>
  </si>
  <si>
    <t>New Malden</t>
  </si>
  <si>
    <t>Orpington</t>
  </si>
  <si>
    <t>Purley</t>
  </si>
  <si>
    <t>Richmond</t>
  </si>
  <si>
    <t>Romford</t>
  </si>
  <si>
    <t>Southall</t>
  </si>
  <si>
    <t>Southgate</t>
  </si>
  <si>
    <t>St Mary Cray</t>
  </si>
  <si>
    <t>Surbiton</t>
  </si>
  <si>
    <t>Sutton</t>
  </si>
  <si>
    <t>Tottenham</t>
  </si>
  <si>
    <t>Twickenham</t>
  </si>
  <si>
    <t>Uxbridge</t>
  </si>
  <si>
    <t>Wallington</t>
  </si>
  <si>
    <t>Walthamstow</t>
  </si>
  <si>
    <t>Wembley</t>
  </si>
  <si>
    <t>West Ham</t>
  </si>
  <si>
    <t>Willesden</t>
  </si>
  <si>
    <t>Wimbledon</t>
  </si>
  <si>
    <t>Wood Green</t>
  </si>
  <si>
    <t>Woodford</t>
  </si>
  <si>
    <t>Altrincham</t>
  </si>
  <si>
    <t>Greater Manchester</t>
  </si>
  <si>
    <t>Ashton-under-Lyne</t>
  </si>
  <si>
    <t>Blackrod</t>
  </si>
  <si>
    <t>Bolton</t>
  </si>
  <si>
    <t>Bury</t>
  </si>
  <si>
    <t>Dukinfield</t>
  </si>
  <si>
    <t>Eccles</t>
  </si>
  <si>
    <t>Heywood</t>
  </si>
  <si>
    <t>Horwich</t>
  </si>
  <si>
    <t>Hyde</t>
  </si>
  <si>
    <t>Leigh</t>
  </si>
  <si>
    <t>Middleton</t>
  </si>
  <si>
    <t>Mossley</t>
  </si>
  <si>
    <t>Oldham</t>
  </si>
  <si>
    <t>Partington</t>
  </si>
  <si>
    <t>Rochdale</t>
  </si>
  <si>
    <t>Sale</t>
  </si>
  <si>
    <t>Stalybridge</t>
  </si>
  <si>
    <t>Stockport</t>
  </si>
  <si>
    <t>Stretford</t>
  </si>
  <si>
    <t>Westhoughton</t>
  </si>
  <si>
    <t>Wigan</t>
  </si>
  <si>
    <t>Aldershot</t>
  </si>
  <si>
    <t>Hampshire</t>
  </si>
  <si>
    <t>Alton</t>
  </si>
  <si>
    <t>Andover</t>
  </si>
  <si>
    <t>Basingstoke</t>
  </si>
  <si>
    <t>Bishop's Waltham</t>
  </si>
  <si>
    <t>Blackwater and Hawley</t>
  </si>
  <si>
    <t>Bordon</t>
  </si>
  <si>
    <t>Cosham</t>
  </si>
  <si>
    <t>Eastleigh</t>
  </si>
  <si>
    <t>Emsworth</t>
  </si>
  <si>
    <t>Fareham</t>
  </si>
  <si>
    <t>Farnborough</t>
  </si>
  <si>
    <t>Fleet</t>
  </si>
  <si>
    <t>Fordingbridge</t>
  </si>
  <si>
    <t>Gosport</t>
  </si>
  <si>
    <t>Havant</t>
  </si>
  <si>
    <t>Hedge End</t>
  </si>
  <si>
    <t>Lymington</t>
  </si>
  <si>
    <t>New Alresford</t>
  </si>
  <si>
    <t>New Milton</t>
  </si>
  <si>
    <t>Petersfield</t>
  </si>
  <si>
    <t>Ringwood</t>
  </si>
  <si>
    <t>Romsey</t>
  </si>
  <si>
    <t>Southsea</t>
  </si>
  <si>
    <t>Southwick</t>
  </si>
  <si>
    <t>Tadley</t>
  </si>
  <si>
    <t>Totton and Eling</t>
  </si>
  <si>
    <t>Whitchurch</t>
  </si>
  <si>
    <t>Whitehill</t>
  </si>
  <si>
    <t>Wickham</t>
  </si>
  <si>
    <t>Yateley</t>
  </si>
  <si>
    <t>Bromyard</t>
  </si>
  <si>
    <t>Herefordshire</t>
  </si>
  <si>
    <t>Kington</t>
  </si>
  <si>
    <t>Ledbury</t>
  </si>
  <si>
    <t>Leominster</t>
  </si>
  <si>
    <t>Ross-on-Wye</t>
  </si>
  <si>
    <t>Berkhamsted</t>
  </si>
  <si>
    <t>Hertfordshire</t>
  </si>
  <si>
    <t>Bishop's Stortford</t>
  </si>
  <si>
    <t>Buntingford</t>
  </si>
  <si>
    <t>Bushey</t>
  </si>
  <si>
    <t>Cheshunt</t>
  </si>
  <si>
    <t>Chorleywood</t>
  </si>
  <si>
    <t>Elstree and Borehamwood</t>
  </si>
  <si>
    <t>Harpenden</t>
  </si>
  <si>
    <t>Hatfield</t>
  </si>
  <si>
    <t>Hemel Hempstead</t>
  </si>
  <si>
    <t>Hertford</t>
  </si>
  <si>
    <t>Hitchin</t>
  </si>
  <si>
    <t>Hoddesdon</t>
  </si>
  <si>
    <t>Letchworth Garden City</t>
  </si>
  <si>
    <t>Royston</t>
  </si>
  <si>
    <t>Sawbridgeworth</t>
  </si>
  <si>
    <t>Stevenage</t>
  </si>
  <si>
    <t>Tring</t>
  </si>
  <si>
    <t>Waltham Cross</t>
  </si>
  <si>
    <t>Ware</t>
  </si>
  <si>
    <t>Watford</t>
  </si>
  <si>
    <t>Welwyn Garden City</t>
  </si>
  <si>
    <t>Brading</t>
  </si>
  <si>
    <t>Isle of Wight</t>
  </si>
  <si>
    <t>Cowes</t>
  </si>
  <si>
    <t>East Cowes</t>
  </si>
  <si>
    <t>Newport</t>
  </si>
  <si>
    <t>Ryde</t>
  </si>
  <si>
    <t>Sandown</t>
  </si>
  <si>
    <t>Shanklin</t>
  </si>
  <si>
    <t>Ventnor</t>
  </si>
  <si>
    <t>Yarmouth</t>
  </si>
  <si>
    <t>Ashford</t>
  </si>
  <si>
    <t>Broadstairs and St Peter's</t>
  </si>
  <si>
    <t>Chatham</t>
  </si>
  <si>
    <t>Cranbrook</t>
  </si>
  <si>
    <t>Dartford</t>
  </si>
  <si>
    <t>Deal</t>
  </si>
  <si>
    <t>Dover</t>
  </si>
  <si>
    <t>Edenbridge</t>
  </si>
  <si>
    <t>Faversham</t>
  </si>
  <si>
    <t>Folkestone</t>
  </si>
  <si>
    <t>Fordwich</t>
  </si>
  <si>
    <t>Gravesend</t>
  </si>
  <si>
    <t>Hawkinge</t>
  </si>
  <si>
    <t>Hythe</t>
  </si>
  <si>
    <t>Lydd</t>
  </si>
  <si>
    <t>Maidstone</t>
  </si>
  <si>
    <t>Margate</t>
  </si>
  <si>
    <t>Minster</t>
  </si>
  <si>
    <t>New Romney</t>
  </si>
  <si>
    <t>Northfleet</t>
  </si>
  <si>
    <t>Paddock Wood</t>
  </si>
  <si>
    <t>Queenborough-in-Sheppey</t>
  </si>
  <si>
    <t>Ramsgate</t>
  </si>
  <si>
    <t>Rochester</t>
  </si>
  <si>
    <t>Royal Tunbridge Wells</t>
  </si>
  <si>
    <t>Sandwich</t>
  </si>
  <si>
    <t>Sevenoaks</t>
  </si>
  <si>
    <t>Sittingbourne</t>
  </si>
  <si>
    <t>Snodland</t>
  </si>
  <si>
    <t>Southborough</t>
  </si>
  <si>
    <t>Strood</t>
  </si>
  <si>
    <t>Swanley</t>
  </si>
  <si>
    <t>Swanscombe and Greenhithe</t>
  </si>
  <si>
    <t>Tenterden</t>
  </si>
  <si>
    <t>Tonbridge</t>
  </si>
  <si>
    <t>West Malling</t>
  </si>
  <si>
    <t>Westerham</t>
  </si>
  <si>
    <t>Accrington</t>
  </si>
  <si>
    <t>Lancashire</t>
  </si>
  <si>
    <t>Adlington</t>
  </si>
  <si>
    <t>Bacup</t>
  </si>
  <si>
    <t>Barnoldswick</t>
  </si>
  <si>
    <t>Blackburn</t>
  </si>
  <si>
    <t>Blackpool</t>
  </si>
  <si>
    <t>Brierfield</t>
  </si>
  <si>
    <t>Burnley</t>
  </si>
  <si>
    <t>Carnforth</t>
  </si>
  <si>
    <t>Chorley</t>
  </si>
  <si>
    <t>Clitheroe</t>
  </si>
  <si>
    <t>Colne</t>
  </si>
  <si>
    <t>Darwen</t>
  </si>
  <si>
    <t>Earby</t>
  </si>
  <si>
    <t>Fleetwood</t>
  </si>
  <si>
    <t>Garstang</t>
  </si>
  <si>
    <t>Haslingden</t>
  </si>
  <si>
    <t>Kirkham</t>
  </si>
  <si>
    <t>Leyland</t>
  </si>
  <si>
    <t>Longridge</t>
  </si>
  <si>
    <t>Lytham St Annes</t>
  </si>
  <si>
    <t>Medlar-with-Wesham</t>
  </si>
  <si>
    <t>Morecambe</t>
  </si>
  <si>
    <t>Nelson</t>
  </si>
  <si>
    <t>Ormskirk</t>
  </si>
  <si>
    <t>Padiham</t>
  </si>
  <si>
    <t>Penwortham</t>
  </si>
  <si>
    <t>Preesall</t>
  </si>
  <si>
    <t>Rawtenstall</t>
  </si>
  <si>
    <t>Skelmersdale</t>
  </si>
  <si>
    <t>Whitworth</t>
  </si>
  <si>
    <t>Ashby-de-la-Zouch</t>
  </si>
  <si>
    <t>Leicestershire</t>
  </si>
  <si>
    <t>Braunstone Town</t>
  </si>
  <si>
    <t>Coalville</t>
  </si>
  <si>
    <t>Earl Shilton</t>
  </si>
  <si>
    <t>Hinckley</t>
  </si>
  <si>
    <t>Loughborough</t>
  </si>
  <si>
    <t>Lutterworth</t>
  </si>
  <si>
    <t>Market Bosworth</t>
  </si>
  <si>
    <t>Market Harborough</t>
  </si>
  <si>
    <t>Melton Mowbray</t>
  </si>
  <si>
    <t>Shepshed</t>
  </si>
  <si>
    <t>Syston</t>
  </si>
  <si>
    <t>Alford</t>
  </si>
  <si>
    <t>Lincolnshire</t>
  </si>
  <si>
    <t>Barton-upon-Humber</t>
  </si>
  <si>
    <t>Boston</t>
  </si>
  <si>
    <t>Bottesford</t>
  </si>
  <si>
    <t>Bourne</t>
  </si>
  <si>
    <t>Brigg</t>
  </si>
  <si>
    <t>Broughton</t>
  </si>
  <si>
    <t>Burgh-le-Marsh</t>
  </si>
  <si>
    <t>Caistor</t>
  </si>
  <si>
    <t>Cleethorpes</t>
  </si>
  <si>
    <t>Crowland</t>
  </si>
  <si>
    <t>Crowle</t>
  </si>
  <si>
    <t>Epworth</t>
  </si>
  <si>
    <t>Gainsborough</t>
  </si>
  <si>
    <t>Grantham</t>
  </si>
  <si>
    <t>Grimsby</t>
  </si>
  <si>
    <t>Holbeach</t>
  </si>
  <si>
    <t>Horncastle</t>
  </si>
  <si>
    <t>Immingham</t>
  </si>
  <si>
    <t>Kirton-in-Lindsey</t>
  </si>
  <si>
    <t>Long Sutton</t>
  </si>
  <si>
    <t>Louth</t>
  </si>
  <si>
    <t>Mablethorpe and Sutton</t>
  </si>
  <si>
    <t>Market Deeping</t>
  </si>
  <si>
    <t>Market Rasen</t>
  </si>
  <si>
    <t>North Hykeham</t>
  </si>
  <si>
    <t>Scunthorpe</t>
  </si>
  <si>
    <t>Skegness</t>
  </si>
  <si>
    <t>Sleaford</t>
  </si>
  <si>
    <t>Spalding</t>
  </si>
  <si>
    <t>Spilsby</t>
  </si>
  <si>
    <t>Stamford</t>
  </si>
  <si>
    <t>Wainfleet All Saints</t>
  </si>
  <si>
    <t>Winterton</t>
  </si>
  <si>
    <t>Wragby</t>
  </si>
  <si>
    <t>Bebington</t>
  </si>
  <si>
    <t>Merseyside</t>
  </si>
  <si>
    <t>Birkenhead</t>
  </si>
  <si>
    <t>Bootle</t>
  </si>
  <si>
    <t>Bromborough</t>
  </si>
  <si>
    <t>Crosby</t>
  </si>
  <si>
    <t>Halewood</t>
  </si>
  <si>
    <t>Maghull</t>
  </si>
  <si>
    <t>Newton-le-Willows</t>
  </si>
  <si>
    <t>Prescot</t>
  </si>
  <si>
    <t>Southport</t>
  </si>
  <si>
    <t>St Helens</t>
  </si>
  <si>
    <t>Wallasey</t>
  </si>
  <si>
    <t>Acle</t>
  </si>
  <si>
    <t>Attleborough</t>
  </si>
  <si>
    <t>Aylsham</t>
  </si>
  <si>
    <t>Cromer</t>
  </si>
  <si>
    <t>Dereham</t>
  </si>
  <si>
    <t>Diss</t>
  </si>
  <si>
    <t>Downham Market</t>
  </si>
  <si>
    <t>Fakenham</t>
  </si>
  <si>
    <t>Gorleston-on-Sea</t>
  </si>
  <si>
    <t>Great Yarmouth</t>
  </si>
  <si>
    <t>Hingham</t>
  </si>
  <si>
    <t>Holt</t>
  </si>
  <si>
    <t>Hunstanton</t>
  </si>
  <si>
    <t>King's Lynn</t>
  </si>
  <si>
    <t>Loddon</t>
  </si>
  <si>
    <t>North Walsham</t>
  </si>
  <si>
    <t>Redenhall with Harleston</t>
  </si>
  <si>
    <t>Reepham</t>
  </si>
  <si>
    <t>Sheringham</t>
  </si>
  <si>
    <t>Sprowston</t>
  </si>
  <si>
    <t>Stalham</t>
  </si>
  <si>
    <t>Swaffham</t>
  </si>
  <si>
    <t>Thetford</t>
  </si>
  <si>
    <t>Thorpe St Andrew</t>
  </si>
  <si>
    <t>Watton</t>
  </si>
  <si>
    <t>Wells-next-the-Sea</t>
  </si>
  <si>
    <t>Wymondham</t>
  </si>
  <si>
    <t>Bedale</t>
  </si>
  <si>
    <t>North Yorkshire</t>
  </si>
  <si>
    <t>Bentham</t>
  </si>
  <si>
    <t>Boroughbridge</t>
  </si>
  <si>
    <t>Colburn</t>
  </si>
  <si>
    <t>Easingwold</t>
  </si>
  <si>
    <t>Filey</t>
  </si>
  <si>
    <t>Grassington</t>
  </si>
  <si>
    <t>Guisborough</t>
  </si>
  <si>
    <t>Harrogate</t>
  </si>
  <si>
    <t>Hawes</t>
  </si>
  <si>
    <t>Haxby</t>
  </si>
  <si>
    <t>Helmsley</t>
  </si>
  <si>
    <t>Ingleby Barwick</t>
  </si>
  <si>
    <t>Kirkbymoorside</t>
  </si>
  <si>
    <t>Knaresborough</t>
  </si>
  <si>
    <t>Leyburn</t>
  </si>
  <si>
    <t>Loftus</t>
  </si>
  <si>
    <t>Malton</t>
  </si>
  <si>
    <t>Masham</t>
  </si>
  <si>
    <t>Middleham</t>
  </si>
  <si>
    <t>Middlesbrough</t>
  </si>
  <si>
    <t>Northallerton</t>
  </si>
  <si>
    <t>Norton-on-Derwent</t>
  </si>
  <si>
    <t>Pateley Bridge</t>
  </si>
  <si>
    <t>Pickering</t>
  </si>
  <si>
    <t>Redcar</t>
  </si>
  <si>
    <t>Saltburn-By-The-Sea</t>
  </si>
  <si>
    <t>Scarborough</t>
  </si>
  <si>
    <t>Selby</t>
  </si>
  <si>
    <t>Settle</t>
  </si>
  <si>
    <t>Skelton-in-Cleveland</t>
  </si>
  <si>
    <t>Skipton</t>
  </si>
  <si>
    <t>Tadcaster</t>
  </si>
  <si>
    <t>Thirsk</t>
  </si>
  <si>
    <t>Thornaby-on-Tees</t>
  </si>
  <si>
    <t>Whitby</t>
  </si>
  <si>
    <t>Yarm</t>
  </si>
  <si>
    <t>Brackley</t>
  </si>
  <si>
    <t>Northamptonshire</t>
  </si>
  <si>
    <t>Burton Latimer</t>
  </si>
  <si>
    <t>Corby</t>
  </si>
  <si>
    <t>Daventry</t>
  </si>
  <si>
    <t>Desborough</t>
  </si>
  <si>
    <t>Higham Ferrers</t>
  </si>
  <si>
    <t>Irthlingborough</t>
  </si>
  <si>
    <t>Kettering</t>
  </si>
  <si>
    <t>Northampton</t>
  </si>
  <si>
    <t>Oundle</t>
  </si>
  <si>
    <t>Raunds</t>
  </si>
  <si>
    <t>Rothwell</t>
  </si>
  <si>
    <t>Rushden</t>
  </si>
  <si>
    <t>Thrapston</t>
  </si>
  <si>
    <t>Towcester</t>
  </si>
  <si>
    <t>Wellingborough</t>
  </si>
  <si>
    <t>Alnwick</t>
  </si>
  <si>
    <t>Northumberland</t>
  </si>
  <si>
    <t>Amble</t>
  </si>
  <si>
    <t>Ashington</t>
  </si>
  <si>
    <t>Berwick-upon-Tweed</t>
  </si>
  <si>
    <t>Blyth</t>
  </si>
  <si>
    <t>Corbridge</t>
  </si>
  <si>
    <t>Cramlington</t>
  </si>
  <si>
    <t>Haltwhistle</t>
  </si>
  <si>
    <t>Hexham</t>
  </si>
  <si>
    <t>Morpeth</t>
  </si>
  <si>
    <t>Newbiggin-by-the-Sea</t>
  </si>
  <si>
    <t>Ponteland</t>
  </si>
  <si>
    <t>Prudhoe</t>
  </si>
  <si>
    <t>Rothbury</t>
  </si>
  <si>
    <t>West Bedlington</t>
  </si>
  <si>
    <t>Wooler</t>
  </si>
  <si>
    <t>Bingham</t>
  </si>
  <si>
    <t>Nottinghamshire</t>
  </si>
  <si>
    <t>Bulwell</t>
  </si>
  <si>
    <t>Cotgrave</t>
  </si>
  <si>
    <t>East Retford</t>
  </si>
  <si>
    <t>Eastwood</t>
  </si>
  <si>
    <t>Harworth and Bircotes</t>
  </si>
  <si>
    <t>Kimberley</t>
  </si>
  <si>
    <t>Kirkby-in-Ashfield</t>
  </si>
  <si>
    <t>Mansfield</t>
  </si>
  <si>
    <t>Newark-on-Trent</t>
  </si>
  <si>
    <t>Ollerton and Boughton</t>
  </si>
  <si>
    <t>Southwell</t>
  </si>
  <si>
    <t>Stapleford</t>
  </si>
  <si>
    <t>Worksop</t>
  </si>
  <si>
    <t>Abingdon-on-Thames</t>
  </si>
  <si>
    <t>Oxfordshire</t>
  </si>
  <si>
    <t>Banbury</t>
  </si>
  <si>
    <t>Bicester</t>
  </si>
  <si>
    <t>Burford</t>
  </si>
  <si>
    <t>Carterton</t>
  </si>
  <si>
    <t>Charlbury</t>
  </si>
  <si>
    <t>Chipping Norton</t>
  </si>
  <si>
    <t>Didcot</t>
  </si>
  <si>
    <t>Faringdon</t>
  </si>
  <si>
    <t>Henley-on-Thames</t>
  </si>
  <si>
    <t>Thame</t>
  </si>
  <si>
    <t>Wallingford</t>
  </si>
  <si>
    <t>Wantage</t>
  </si>
  <si>
    <t>Watlington</t>
  </si>
  <si>
    <t>Witney</t>
  </si>
  <si>
    <t>Woodstock</t>
  </si>
  <si>
    <t>Oakham</t>
  </si>
  <si>
    <t>Rutland</t>
  </si>
  <si>
    <t>Uppingham</t>
  </si>
  <si>
    <t>Bishop's Castle</t>
  </si>
  <si>
    <t>Shropshire</t>
  </si>
  <si>
    <t>Bridgnorth</t>
  </si>
  <si>
    <t>Broseley</t>
  </si>
  <si>
    <t>Church Stretton</t>
  </si>
  <si>
    <t>Cleobury Mortimer</t>
  </si>
  <si>
    <t>Clun</t>
  </si>
  <si>
    <t>Craven Arms</t>
  </si>
  <si>
    <t>Dawley</t>
  </si>
  <si>
    <t>Ellesmere</t>
  </si>
  <si>
    <t>Ludlow</t>
  </si>
  <si>
    <t>Madeley</t>
  </si>
  <si>
    <t>Market Drayton</t>
  </si>
  <si>
    <t>Much Wenlock</t>
  </si>
  <si>
    <t>Oakengates</t>
  </si>
  <si>
    <t>Oswestry</t>
  </si>
  <si>
    <t>Shifnal</t>
  </si>
  <si>
    <t>Shrewsbury</t>
  </si>
  <si>
    <t>Telford</t>
  </si>
  <si>
    <t>Wellington</t>
  </si>
  <si>
    <t>Wem</t>
  </si>
  <si>
    <t>Axbridge</t>
  </si>
  <si>
    <t>Bridgwater</t>
  </si>
  <si>
    <t>Bruton</t>
  </si>
  <si>
    <t>Burnham-on-Sea</t>
  </si>
  <si>
    <t>Castle Cary</t>
  </si>
  <si>
    <t>Chard</t>
  </si>
  <si>
    <t>Clevedon</t>
  </si>
  <si>
    <t>Crewkerne</t>
  </si>
  <si>
    <t>Dulverton</t>
  </si>
  <si>
    <t>Frome</t>
  </si>
  <si>
    <t>Glastonbury</t>
  </si>
  <si>
    <t>Highbridge</t>
  </si>
  <si>
    <t>Ilminster</t>
  </si>
  <si>
    <t>Keynsham</t>
  </si>
  <si>
    <t>Langport</t>
  </si>
  <si>
    <t>Midsomer Norton</t>
  </si>
  <si>
    <t>Minehead</t>
  </si>
  <si>
    <t>Nailsea</t>
  </si>
  <si>
    <t>North Petherton</t>
  </si>
  <si>
    <t>Portishead</t>
  </si>
  <si>
    <t>Radstock</t>
  </si>
  <si>
    <t>Shepton Mallet</t>
  </si>
  <si>
    <t>Somerton</t>
  </si>
  <si>
    <t>Taunton</t>
  </si>
  <si>
    <t>Watchet</t>
  </si>
  <si>
    <t>Weston-super-Mare</t>
  </si>
  <si>
    <t>Wincanton</t>
  </si>
  <si>
    <t>Wiveliscombe</t>
  </si>
  <si>
    <t>Yeovil</t>
  </si>
  <si>
    <t>Askern</t>
  </si>
  <si>
    <t>South Yorkshire</t>
  </si>
  <si>
    <t>Barnsley</t>
  </si>
  <si>
    <t>Bawtry</t>
  </si>
  <si>
    <t>Brierley</t>
  </si>
  <si>
    <t>Conisbrough</t>
  </si>
  <si>
    <t>Dinnington St John's</t>
  </si>
  <si>
    <t>Maltby</t>
  </si>
  <si>
    <t>Mexborough</t>
  </si>
  <si>
    <t>Penistone</t>
  </si>
  <si>
    <t>Rotherham</t>
  </si>
  <si>
    <t>Stainforth</t>
  </si>
  <si>
    <t>Stocksbridge</t>
  </si>
  <si>
    <t>Thorne</t>
  </si>
  <si>
    <t>Tickhill</t>
  </si>
  <si>
    <t>Wath-upon-Dearne</t>
  </si>
  <si>
    <t>Biddulph</t>
  </si>
  <si>
    <t>Staffordshire</t>
  </si>
  <si>
    <t>Brewood</t>
  </si>
  <si>
    <t>Burntwood</t>
  </si>
  <si>
    <t>Burslem</t>
  </si>
  <si>
    <t>Burton upon Trent</t>
  </si>
  <si>
    <t>Cannock</t>
  </si>
  <si>
    <t>Cheadle</t>
  </si>
  <si>
    <t>Eccleshall</t>
  </si>
  <si>
    <t>Fazeley</t>
  </si>
  <si>
    <t>Fenton</t>
  </si>
  <si>
    <t>Hednesford</t>
  </si>
  <si>
    <t>Kidsgrove</t>
  </si>
  <si>
    <t>Leek</t>
  </si>
  <si>
    <t>Longton</t>
  </si>
  <si>
    <t>Newcastle-under-Lyme</t>
  </si>
  <si>
    <t>Penkridge</t>
  </si>
  <si>
    <t>Rugeley</t>
  </si>
  <si>
    <t>Stafford</t>
  </si>
  <si>
    <t>Stoke-upon-Trent</t>
  </si>
  <si>
    <t>Stone</t>
  </si>
  <si>
    <t>Tamworth</t>
  </si>
  <si>
    <t>Tunstall</t>
  </si>
  <si>
    <t>Uttoxeter</t>
  </si>
  <si>
    <t>Aldeburgh</t>
  </si>
  <si>
    <t>Beccles</t>
  </si>
  <si>
    <t>Brandon</t>
  </si>
  <si>
    <t>Bungay</t>
  </si>
  <si>
    <t>Bury St Edmunds</t>
  </si>
  <si>
    <t>Carlton Colville</t>
  </si>
  <si>
    <t>Clare</t>
  </si>
  <si>
    <t>Dunwich</t>
  </si>
  <si>
    <t>Eye</t>
  </si>
  <si>
    <t>Felixstowe</t>
  </si>
  <si>
    <t>Framlingham</t>
  </si>
  <si>
    <t>Hadleigh</t>
  </si>
  <si>
    <t>Halesworth</t>
  </si>
  <si>
    <t>Haverhill</t>
  </si>
  <si>
    <t>Ipswich</t>
  </si>
  <si>
    <t>Kesgrave</t>
  </si>
  <si>
    <t>Leiston</t>
  </si>
  <si>
    <t>Lowestoft</t>
  </si>
  <si>
    <t>Mildenhall</t>
  </si>
  <si>
    <t>Needham Market</t>
  </si>
  <si>
    <t>Newmarket</t>
  </si>
  <si>
    <t>Orford</t>
  </si>
  <si>
    <t>Saxmundham</t>
  </si>
  <si>
    <t>Southwold</t>
  </si>
  <si>
    <t>Stowmarket</t>
  </si>
  <si>
    <t>Sudbury</t>
  </si>
  <si>
    <t>Woodbridge</t>
  </si>
  <si>
    <t>Chertsey</t>
  </si>
  <si>
    <t>Surrey</t>
  </si>
  <si>
    <t>Dorking</t>
  </si>
  <si>
    <t>Epsom and Ewell</t>
  </si>
  <si>
    <t>Farnham</t>
  </si>
  <si>
    <t>Godalming</t>
  </si>
  <si>
    <t>Guildford</t>
  </si>
  <si>
    <t>Haslemere</t>
  </si>
  <si>
    <t>Horley</t>
  </si>
  <si>
    <t>Leatherhead</t>
  </si>
  <si>
    <t>Redhill</t>
  </si>
  <si>
    <t>Reigate</t>
  </si>
  <si>
    <t>Staines-upon-Thames</t>
  </si>
  <si>
    <t>Walton-on-Thames</t>
  </si>
  <si>
    <t>Weybridge</t>
  </si>
  <si>
    <t>Woking</t>
  </si>
  <si>
    <t>Gateshead</t>
  </si>
  <si>
    <t>Tyne and Wear</t>
  </si>
  <si>
    <t>Hetton</t>
  </si>
  <si>
    <t>Jarrow</t>
  </si>
  <si>
    <t>South Shields</t>
  </si>
  <si>
    <t>Tynemouth</t>
  </si>
  <si>
    <t>Wallsend</t>
  </si>
  <si>
    <t>Washington</t>
  </si>
  <si>
    <t>Alcester</t>
  </si>
  <si>
    <t>Warwickshire</t>
  </si>
  <si>
    <t>Atherstone</t>
  </si>
  <si>
    <t>Bedworth</t>
  </si>
  <si>
    <t>Coleshill</t>
  </si>
  <si>
    <t>Henley-in-Arden</t>
  </si>
  <si>
    <t>Kenilworth</t>
  </si>
  <si>
    <t>Nuneaton</t>
  </si>
  <si>
    <t>Royal Leamington Spa</t>
  </si>
  <si>
    <t>Rugby</t>
  </si>
  <si>
    <t>Shipston-on-Stour</t>
  </si>
  <si>
    <t>Southam</t>
  </si>
  <si>
    <t>Stratford-upon-Avon</t>
  </si>
  <si>
    <t>Warwick</t>
  </si>
  <si>
    <t>Whitnash</t>
  </si>
  <si>
    <t>Bilston</t>
  </si>
  <si>
    <t>West Midlands</t>
  </si>
  <si>
    <t>Dudley</t>
  </si>
  <si>
    <t>Fordbridge</t>
  </si>
  <si>
    <t>Halesowen</t>
  </si>
  <si>
    <t>Oldbury</t>
  </si>
  <si>
    <t>Rowley Regis</t>
  </si>
  <si>
    <t>Smethwick</t>
  </si>
  <si>
    <t>Solihull</t>
  </si>
  <si>
    <t>Stourbridge</t>
  </si>
  <si>
    <t>Sutton Coldfield</t>
  </si>
  <si>
    <t>Tipton</t>
  </si>
  <si>
    <t>Walsall</t>
  </si>
  <si>
    <t>Wednesbury</t>
  </si>
  <si>
    <t>West Bromwich</t>
  </si>
  <si>
    <t>Willenhall</t>
  </si>
  <si>
    <t>Arundel</t>
  </si>
  <si>
    <t>West Sussex</t>
  </si>
  <si>
    <t>Bognor Regis</t>
  </si>
  <si>
    <t>Burgess Hill</t>
  </si>
  <si>
    <t>Crawley</t>
  </si>
  <si>
    <t>East Grinstead</t>
  </si>
  <si>
    <t>Haywards Heath</t>
  </si>
  <si>
    <t>Horsham</t>
  </si>
  <si>
    <t>Littlehampton</t>
  </si>
  <si>
    <t>Midhurst</t>
  </si>
  <si>
    <t>Petworth</t>
  </si>
  <si>
    <t>Selsey</t>
  </si>
  <si>
    <t>Shoreham-by-Sea</t>
  </si>
  <si>
    <t>Steyning</t>
  </si>
  <si>
    <t>Worthing</t>
  </si>
  <si>
    <t>Batley</t>
  </si>
  <si>
    <t>West Yorkshire</t>
  </si>
  <si>
    <t>Bingley</t>
  </si>
  <si>
    <t>Brighouse</t>
  </si>
  <si>
    <t>Castleford</t>
  </si>
  <si>
    <t>Cleckheaton</t>
  </si>
  <si>
    <t>Denholme</t>
  </si>
  <si>
    <t>Dewsbury</t>
  </si>
  <si>
    <t>Elland</t>
  </si>
  <si>
    <t>Featherstone</t>
  </si>
  <si>
    <t>Halifax</t>
  </si>
  <si>
    <t>Hebden Royd</t>
  </si>
  <si>
    <t>Hemsworth</t>
  </si>
  <si>
    <t>Horsforth</t>
  </si>
  <si>
    <t>Huddersfield</t>
  </si>
  <si>
    <t>Ilkley</t>
  </si>
  <si>
    <t>Keighley</t>
  </si>
  <si>
    <t>Meltham</t>
  </si>
  <si>
    <t>Mirfield</t>
  </si>
  <si>
    <t>Morley</t>
  </si>
  <si>
    <t>Normanton</t>
  </si>
  <si>
    <t>Ossett</t>
  </si>
  <si>
    <t>Otley</t>
  </si>
  <si>
    <t>Pontefract</t>
  </si>
  <si>
    <t>Pudsey</t>
  </si>
  <si>
    <t>Silsden</t>
  </si>
  <si>
    <t>South Elmsall</t>
  </si>
  <si>
    <t>South Kirkby and Moorthorpe</t>
  </si>
  <si>
    <t>Todmorden</t>
  </si>
  <si>
    <t>Wetherby</t>
  </si>
  <si>
    <t>Amesbury</t>
  </si>
  <si>
    <t>Bradford-on-Avon</t>
  </si>
  <si>
    <t>Calne</t>
  </si>
  <si>
    <t>Chippenham</t>
  </si>
  <si>
    <t>Corsham</t>
  </si>
  <si>
    <t>Cricklade</t>
  </si>
  <si>
    <t>Devizes</t>
  </si>
  <si>
    <t>Highworth</t>
  </si>
  <si>
    <t>Ludgershall</t>
  </si>
  <si>
    <t>Malmesbury</t>
  </si>
  <si>
    <t>Marlborough</t>
  </si>
  <si>
    <t>Melksham</t>
  </si>
  <si>
    <t>Mere</t>
  </si>
  <si>
    <t>Royal Wootton Bassett</t>
  </si>
  <si>
    <t>Swindon</t>
  </si>
  <si>
    <t>Tidworth</t>
  </si>
  <si>
    <t>Trowbridge</t>
  </si>
  <si>
    <t>Warminster</t>
  </si>
  <si>
    <t>Westbury</t>
  </si>
  <si>
    <t>Wilton</t>
  </si>
  <si>
    <t>Bewdley</t>
  </si>
  <si>
    <t>Worcestershire</t>
  </si>
  <si>
    <t>Bromsgrove</t>
  </si>
  <si>
    <t>Droitwich Spa</t>
  </si>
  <si>
    <t>Evesham</t>
  </si>
  <si>
    <t>Kidderminster</t>
  </si>
  <si>
    <t>Malvern</t>
  </si>
  <si>
    <t>Pershore</t>
  </si>
  <si>
    <t>Redditch</t>
  </si>
  <si>
    <t>Stourport-on-Severn</t>
  </si>
  <si>
    <t>Tenbury Wells</t>
  </si>
  <si>
    <t>Upton-upon-Severn</t>
  </si>
  <si>
    <t>Rating</t>
  </si>
  <si>
    <t>Expiry Date</t>
  </si>
  <si>
    <t>Try editing  this text in the formula bar by clicking cell C1.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</si>
</sst>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£&quot;#,##0.00;\-&quot;£&quot;#,##0.00"/>
    <numFmt numFmtId="43" formatCode="_-* #,##0.00_-;\-* #,##0.00_-;_-* &quot;-&quot;??_-;_-@_-"/>
    <numFmt numFmtId="164" formatCode="&quot;£&quot;#,##0.00"/>
    <numFmt numFmtId="165" formatCode="&quot;£&quot;#,##0"/>
    <numFmt numFmtId="166" formatCode="_-* #,##0_-;\-* #,##0_-;_-* &quot;-&quot;??_-;_-@_-"/>
  </numFmts>
  <fonts count="2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Century Schoolbook"/>
      <family val="1"/>
    </font>
    <font>
      <b/>
      <sz val="16"/>
      <color theme="0"/>
      <name val="Calibri"/>
      <family val="2"/>
    </font>
    <font>
      <b/>
      <sz val="14"/>
      <color indexed="12"/>
      <name val="Century Schoolbook"/>
      <family val="1"/>
    </font>
    <font>
      <b/>
      <sz val="14"/>
      <color theme="3" tint="-0.24994659260841701"/>
      <name val="Aptos Narrow"/>
      <family val="2"/>
      <scheme val="minor"/>
    </font>
    <font>
      <b/>
      <sz val="8"/>
      <color indexed="16"/>
      <name val="Century Schoolbook"/>
      <family val="1"/>
    </font>
    <font>
      <b/>
      <sz val="14"/>
      <color theme="5" tint="-0.499984740745262"/>
      <name val="Aptos Narrow"/>
      <family val="2"/>
      <scheme val="minor"/>
    </font>
    <font>
      <b/>
      <sz val="14"/>
      <color rgb="FF00B050"/>
      <name val="Aptos Narrow"/>
      <family val="2"/>
      <scheme val="minor"/>
    </font>
    <font>
      <sz val="9"/>
      <name val="Century Schoolbook"/>
      <family val="1"/>
    </font>
    <font>
      <sz val="14"/>
      <name val="Century Schoolbook"/>
      <family val="1"/>
    </font>
    <font>
      <sz val="10"/>
      <name val="Arial"/>
      <family val="2"/>
    </font>
    <font>
      <sz val="11"/>
      <color theme="5" tint="-0.499984740745262"/>
      <name val="Calibri"/>
      <family val="2"/>
    </font>
    <font>
      <sz val="11"/>
      <name val="Calibri"/>
      <family val="2"/>
    </font>
    <font>
      <sz val="11"/>
      <color theme="3" tint="-0.249977111117893"/>
      <name val="Calibri"/>
      <family val="2"/>
    </font>
    <font>
      <sz val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sz val="11"/>
      <color rgb="FF00B050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indexed="22"/>
      </patternFill>
    </fill>
    <fill>
      <patternFill patternType="solid">
        <fgColor indexed="13"/>
        <bgColor indexed="19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19"/>
      </patternFill>
    </fill>
    <fill>
      <patternFill patternType="lightGray">
        <fgColor indexed="22"/>
        <bgColor indexed="22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rgb="FF172E5D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double">
        <color indexed="10"/>
      </bottom>
      <diagonal/>
    </border>
    <border>
      <left style="double">
        <color indexed="10"/>
      </left>
      <right style="medium">
        <color auto="1"/>
      </right>
      <top/>
      <bottom/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0"/>
      </left>
      <right style="double">
        <color indexed="10"/>
      </right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</cellStyleXfs>
  <cellXfs count="18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Protection="1">
      <protection hidden="1"/>
    </xf>
    <xf numFmtId="164" fontId="0" fillId="2" borderId="9" xfId="0" applyNumberFormat="1" applyFill="1" applyBorder="1" applyProtection="1">
      <protection locked="0"/>
    </xf>
    <xf numFmtId="0" fontId="1" fillId="0" borderId="0" xfId="0" applyFont="1"/>
    <xf numFmtId="0" fontId="2" fillId="0" borderId="0" xfId="0" applyFont="1"/>
    <xf numFmtId="0" fontId="4" fillId="0" borderId="0" xfId="3"/>
    <xf numFmtId="0" fontId="5" fillId="0" borderId="0" xfId="3" applyFont="1"/>
    <xf numFmtId="4" fontId="7" fillId="0" borderId="0" xfId="3" applyNumberFormat="1" applyFont="1" applyAlignment="1">
      <alignment horizontal="center"/>
    </xf>
    <xf numFmtId="0" fontId="4" fillId="0" borderId="1" xfId="3" applyBorder="1"/>
    <xf numFmtId="0" fontId="4" fillId="0" borderId="2" xfId="3" applyBorder="1"/>
    <xf numFmtId="0" fontId="5" fillId="0" borderId="2" xfId="3" applyFont="1" applyBorder="1"/>
    <xf numFmtId="0" fontId="5" fillId="0" borderId="3" xfId="3" applyFont="1" applyBorder="1"/>
    <xf numFmtId="0" fontId="4" fillId="0" borderId="4" xfId="3" applyBorder="1"/>
    <xf numFmtId="7" fontId="8" fillId="0" borderId="9" xfId="3" applyNumberFormat="1" applyFont="1" applyBorder="1"/>
    <xf numFmtId="0" fontId="5" fillId="0" borderId="5" xfId="3" applyFont="1" applyBorder="1"/>
    <xf numFmtId="7" fontId="8" fillId="0" borderId="0" xfId="3" applyNumberFormat="1" applyFont="1"/>
    <xf numFmtId="0" fontId="8" fillId="4" borderId="13" xfId="3" applyFont="1" applyFill="1" applyBorder="1" applyAlignment="1">
      <alignment horizontal="center"/>
    </xf>
    <xf numFmtId="7" fontId="10" fillId="5" borderId="14" xfId="3" applyNumberFormat="1" applyFont="1" applyFill="1" applyBorder="1" applyProtection="1">
      <protection locked="0"/>
    </xf>
    <xf numFmtId="0" fontId="11" fillId="0" borderId="0" xfId="3" applyFont="1" applyAlignment="1" applyProtection="1">
      <alignment horizontal="center"/>
      <protection hidden="1"/>
    </xf>
    <xf numFmtId="0" fontId="4" fillId="6" borderId="6" xfId="3" applyFill="1" applyBorder="1"/>
    <xf numFmtId="0" fontId="8" fillId="7" borderId="7" xfId="3" applyFont="1" applyFill="1" applyBorder="1" applyAlignment="1">
      <alignment horizontal="center"/>
    </xf>
    <xf numFmtId="0" fontId="4" fillId="6" borderId="7" xfId="3" applyFill="1" applyBorder="1"/>
    <xf numFmtId="7" fontId="8" fillId="8" borderId="7" xfId="3" applyNumberFormat="1" applyFont="1" applyFill="1" applyBorder="1"/>
    <xf numFmtId="0" fontId="8" fillId="6" borderId="7" xfId="3" applyFont="1" applyFill="1" applyBorder="1" applyAlignment="1" applyProtection="1">
      <alignment horizontal="center"/>
      <protection hidden="1"/>
    </xf>
    <xf numFmtId="0" fontId="5" fillId="6" borderId="0" xfId="3" applyFont="1" applyFill="1"/>
    <xf numFmtId="0" fontId="4" fillId="6" borderId="0" xfId="3" applyFill="1"/>
    <xf numFmtId="0" fontId="8" fillId="7" borderId="0" xfId="3" applyFont="1" applyFill="1" applyAlignment="1">
      <alignment horizontal="center"/>
    </xf>
    <xf numFmtId="7" fontId="8" fillId="8" borderId="0" xfId="3" applyNumberFormat="1" applyFont="1" applyFill="1"/>
    <xf numFmtId="0" fontId="8" fillId="6" borderId="0" xfId="3" applyFont="1" applyFill="1" applyAlignment="1" applyProtection="1">
      <alignment horizontal="center"/>
      <protection hidden="1"/>
    </xf>
    <xf numFmtId="0" fontId="5" fillId="0" borderId="2" xfId="3" applyFont="1" applyBorder="1" applyAlignment="1">
      <alignment horizontal="right"/>
    </xf>
    <xf numFmtId="0" fontId="4" fillId="0" borderId="5" xfId="3" applyBorder="1"/>
    <xf numFmtId="0" fontId="4" fillId="6" borderId="4" xfId="3" applyFill="1" applyBorder="1"/>
    <xf numFmtId="7" fontId="8" fillId="6" borderId="7" xfId="3" applyNumberFormat="1" applyFont="1" applyFill="1" applyBorder="1"/>
    <xf numFmtId="0" fontId="4" fillId="0" borderId="6" xfId="3" applyBorder="1"/>
    <xf numFmtId="0" fontId="4" fillId="0" borderId="7" xfId="3" applyBorder="1"/>
    <xf numFmtId="0" fontId="9" fillId="0" borderId="0" xfId="3" applyFont="1" applyProtection="1">
      <protection hidden="1"/>
    </xf>
    <xf numFmtId="0" fontId="9" fillId="0" borderId="5" xfId="3" applyFont="1" applyBorder="1" applyProtection="1">
      <protection hidden="1"/>
    </xf>
    <xf numFmtId="0" fontId="8" fillId="0" borderId="0" xfId="3" applyFont="1" applyAlignment="1">
      <alignment horizontal="center"/>
    </xf>
    <xf numFmtId="0" fontId="8" fillId="0" borderId="5" xfId="3" applyFont="1" applyBorder="1" applyAlignment="1" applyProtection="1">
      <alignment horizontal="center"/>
      <protection hidden="1"/>
    </xf>
    <xf numFmtId="0" fontId="8" fillId="6" borderId="8" xfId="3" applyFont="1" applyFill="1" applyBorder="1" applyAlignment="1" applyProtection="1">
      <alignment horizontal="center"/>
      <protection hidden="1"/>
    </xf>
    <xf numFmtId="0" fontId="8" fillId="0" borderId="3" xfId="3" applyFont="1" applyBorder="1" applyAlignment="1" applyProtection="1">
      <alignment horizontal="center"/>
      <protection hidden="1"/>
    </xf>
    <xf numFmtId="0" fontId="12" fillId="0" borderId="0" xfId="3" applyFont="1" applyAlignment="1">
      <alignment horizontal="center"/>
    </xf>
    <xf numFmtId="7" fontId="8" fillId="0" borderId="5" xfId="3" applyNumberFormat="1" applyFont="1" applyBorder="1"/>
    <xf numFmtId="7" fontId="8" fillId="6" borderId="0" xfId="3" applyNumberFormat="1" applyFont="1" applyFill="1"/>
    <xf numFmtId="7" fontId="8" fillId="6" borderId="5" xfId="3" applyNumberFormat="1" applyFont="1" applyFill="1" applyBorder="1"/>
    <xf numFmtId="7" fontId="8" fillId="6" borderId="8" xfId="3" applyNumberFormat="1" applyFont="1" applyFill="1" applyBorder="1"/>
    <xf numFmtId="4" fontId="7" fillId="0" borderId="0" xfId="0" applyNumberFormat="1" applyFont="1" applyAlignment="1">
      <alignment horizontal="centerContinuous"/>
    </xf>
    <xf numFmtId="4" fontId="13" fillId="0" borderId="0" xfId="0" applyNumberFormat="1" applyFont="1" applyAlignment="1">
      <alignment horizontal="centerContinuous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7" fontId="8" fillId="0" borderId="9" xfId="0" applyNumberFormat="1" applyFont="1" applyBorder="1" applyAlignment="1">
      <alignment horizontal="right"/>
    </xf>
    <xf numFmtId="7" fontId="10" fillId="5" borderId="14" xfId="0" applyNumberFormat="1" applyFont="1" applyFill="1" applyBorder="1" applyProtection="1">
      <protection locked="0"/>
    </xf>
    <xf numFmtId="0" fontId="11" fillId="0" borderId="5" xfId="0" applyFont="1" applyBorder="1" applyAlignment="1" applyProtection="1">
      <alignment horizontal="center"/>
      <protection hidden="1"/>
    </xf>
    <xf numFmtId="0" fontId="0" fillId="6" borderId="6" xfId="0" applyFill="1" applyBorder="1"/>
    <xf numFmtId="7" fontId="8" fillId="6" borderId="7" xfId="0" applyNumberFormat="1" applyFont="1" applyFill="1" applyBorder="1"/>
    <xf numFmtId="0" fontId="0" fillId="6" borderId="7" xfId="0" applyFill="1" applyBorder="1"/>
    <xf numFmtId="7" fontId="8" fillId="8" borderId="7" xfId="0" applyNumberFormat="1" applyFont="1" applyFill="1" applyBorder="1"/>
    <xf numFmtId="0" fontId="8" fillId="6" borderId="8" xfId="0" applyFont="1" applyFill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8" fillId="6" borderId="7" xfId="0" applyFont="1" applyFill="1" applyBorder="1" applyAlignment="1" applyProtection="1">
      <alignment horizontal="center"/>
      <protection hidden="1"/>
    </xf>
    <xf numFmtId="0" fontId="8" fillId="7" borderId="7" xfId="0" applyFont="1" applyFill="1" applyBorder="1" applyAlignment="1">
      <alignment horizontal="center"/>
    </xf>
    <xf numFmtId="0" fontId="0" fillId="6" borderId="8" xfId="0" applyFill="1" applyBorder="1"/>
    <xf numFmtId="0" fontId="0" fillId="6" borderId="4" xfId="0" applyFill="1" applyBorder="1"/>
    <xf numFmtId="7" fontId="8" fillId="6" borderId="0" xfId="0" applyNumberFormat="1" applyFont="1" applyFill="1"/>
    <xf numFmtId="0" fontId="0" fillId="6" borderId="0" xfId="0" applyFill="1"/>
    <xf numFmtId="0" fontId="8" fillId="6" borderId="5" xfId="0" applyFont="1" applyFill="1" applyBorder="1" applyAlignment="1" applyProtection="1">
      <alignment horizontal="center"/>
      <protection hidden="1"/>
    </xf>
    <xf numFmtId="0" fontId="8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5" borderId="14" xfId="0" applyFont="1" applyFill="1" applyBorder="1" applyAlignment="1" applyProtection="1">
      <alignment horizontal="center"/>
      <protection locked="0"/>
    </xf>
    <xf numFmtId="0" fontId="8" fillId="0" borderId="9" xfId="3" applyFont="1" applyBorder="1" applyAlignment="1">
      <alignment horizontal="center"/>
    </xf>
    <xf numFmtId="9" fontId="8" fillId="0" borderId="9" xfId="2" applyFont="1" applyBorder="1" applyAlignment="1">
      <alignment horizontal="center"/>
    </xf>
    <xf numFmtId="7" fontId="10" fillId="5" borderId="14" xfId="0" applyNumberFormat="1" applyFont="1" applyFill="1" applyBorder="1" applyAlignment="1" applyProtection="1">
      <alignment horizontal="center"/>
      <protection locked="0"/>
    </xf>
    <xf numFmtId="0" fontId="14" fillId="0" borderId="0" xfId="3" applyFont="1"/>
    <xf numFmtId="4" fontId="14" fillId="0" borderId="0" xfId="3" applyNumberFormat="1" applyFont="1"/>
    <xf numFmtId="4" fontId="14" fillId="0" borderId="1" xfId="3" applyNumberFormat="1" applyFont="1" applyBorder="1"/>
    <xf numFmtId="4" fontId="14" fillId="0" borderId="2" xfId="3" applyNumberFormat="1" applyFont="1" applyBorder="1"/>
    <xf numFmtId="0" fontId="4" fillId="0" borderId="3" xfId="3" applyBorder="1"/>
    <xf numFmtId="0" fontId="8" fillId="4" borderId="13" xfId="3" quotePrefix="1" applyFont="1" applyFill="1" applyBorder="1" applyAlignment="1">
      <alignment horizontal="center"/>
    </xf>
    <xf numFmtId="0" fontId="8" fillId="6" borderId="0" xfId="3" quotePrefix="1" applyFont="1" applyFill="1" applyAlignment="1">
      <alignment horizontal="center"/>
    </xf>
    <xf numFmtId="4" fontId="15" fillId="9" borderId="1" xfId="3" applyNumberFormat="1" applyFont="1" applyFill="1" applyBorder="1" applyAlignment="1">
      <alignment horizontal="left"/>
    </xf>
    <xf numFmtId="4" fontId="16" fillId="9" borderId="2" xfId="3" applyNumberFormat="1" applyFont="1" applyFill="1" applyBorder="1"/>
    <xf numFmtId="4" fontId="16" fillId="9" borderId="3" xfId="3" applyNumberFormat="1" applyFont="1" applyFill="1" applyBorder="1"/>
    <xf numFmtId="4" fontId="15" fillId="9" borderId="4" xfId="3" applyNumberFormat="1" applyFont="1" applyFill="1" applyBorder="1" applyAlignment="1">
      <alignment horizontal="left"/>
    </xf>
    <xf numFmtId="4" fontId="16" fillId="9" borderId="0" xfId="3" applyNumberFormat="1" applyFont="1" applyFill="1"/>
    <xf numFmtId="4" fontId="16" fillId="9" borderId="5" xfId="3" applyNumberFormat="1" applyFont="1" applyFill="1" applyBorder="1"/>
    <xf numFmtId="0" fontId="16" fillId="9" borderId="5" xfId="3" applyFont="1" applyFill="1" applyBorder="1"/>
    <xf numFmtId="4" fontId="17" fillId="9" borderId="4" xfId="3" applyNumberFormat="1" applyFont="1" applyFill="1" applyBorder="1"/>
    <xf numFmtId="4" fontId="17" fillId="9" borderId="6" xfId="3" applyNumberFormat="1" applyFont="1" applyFill="1" applyBorder="1"/>
    <xf numFmtId="4" fontId="16" fillId="9" borderId="7" xfId="3" applyNumberFormat="1" applyFont="1" applyFill="1" applyBorder="1"/>
    <xf numFmtId="0" fontId="16" fillId="9" borderId="8" xfId="3" applyFont="1" applyFill="1" applyBorder="1"/>
    <xf numFmtId="4" fontId="14" fillId="0" borderId="5" xfId="3" applyNumberFormat="1" applyFont="1" applyBorder="1"/>
    <xf numFmtId="4" fontId="14" fillId="0" borderId="6" xfId="3" applyNumberFormat="1" applyFont="1" applyBorder="1"/>
    <xf numFmtId="4" fontId="14" fillId="0" borderId="8" xfId="3" applyNumberFormat="1" applyFont="1" applyBorder="1"/>
    <xf numFmtId="0" fontId="14" fillId="0" borderId="2" xfId="3" applyFont="1" applyBorder="1"/>
    <xf numFmtId="4" fontId="14" fillId="0" borderId="2" xfId="3" applyNumberFormat="1" applyFont="1" applyBorder="1" applyProtection="1">
      <protection hidden="1"/>
    </xf>
    <xf numFmtId="4" fontId="14" fillId="0" borderId="3" xfId="3" applyNumberFormat="1" applyFont="1" applyBorder="1"/>
    <xf numFmtId="0" fontId="8" fillId="10" borderId="0" xfId="3" quotePrefix="1" applyFont="1" applyFill="1" applyAlignment="1">
      <alignment horizontal="center"/>
    </xf>
    <xf numFmtId="0" fontId="4" fillId="0" borderId="8" xfId="3" applyBorder="1"/>
    <xf numFmtId="4" fontId="14" fillId="0" borderId="2" xfId="0" applyNumberFormat="1" applyFont="1" applyBorder="1"/>
    <xf numFmtId="0" fontId="0" fillId="0" borderId="3" xfId="0" applyBorder="1" applyAlignment="1">
      <alignment horizontal="left"/>
    </xf>
    <xf numFmtId="0" fontId="8" fillId="4" borderId="16" xfId="0" applyFont="1" applyFill="1" applyBorder="1" applyAlignment="1">
      <alignment horizontal="center"/>
    </xf>
    <xf numFmtId="0" fontId="14" fillId="0" borderId="5" xfId="0" applyFont="1" applyBorder="1" applyAlignment="1">
      <alignment horizontal="left"/>
    </xf>
    <xf numFmtId="7" fontId="8" fillId="0" borderId="9" xfId="0" applyNumberFormat="1" applyFont="1" applyBorder="1"/>
    <xf numFmtId="0" fontId="11" fillId="11" borderId="17" xfId="0" applyFont="1" applyFill="1" applyBorder="1" applyAlignment="1" applyProtection="1">
      <alignment horizontal="center"/>
      <protection hidden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14" fillId="0" borderId="4" xfId="3" applyFont="1" applyBorder="1"/>
    <xf numFmtId="0" fontId="14" fillId="0" borderId="0" xfId="0" applyFont="1"/>
    <xf numFmtId="0" fontId="14" fillId="0" borderId="6" xfId="3" applyFont="1" applyBorder="1"/>
    <xf numFmtId="0" fontId="4" fillId="0" borderId="0" xfId="3" applyAlignment="1">
      <alignment horizontal="left"/>
    </xf>
    <xf numFmtId="0" fontId="18" fillId="0" borderId="0" xfId="3" applyFont="1"/>
    <xf numFmtId="0" fontId="4" fillId="6" borderId="1" xfId="3" applyFill="1" applyBorder="1"/>
    <xf numFmtId="0" fontId="4" fillId="6" borderId="2" xfId="3" applyFill="1" applyBorder="1"/>
    <xf numFmtId="0" fontId="4" fillId="6" borderId="3" xfId="3" applyFill="1" applyBorder="1" applyAlignment="1">
      <alignment horizontal="left"/>
    </xf>
    <xf numFmtId="0" fontId="4" fillId="6" borderId="5" xfId="3" applyFill="1" applyBorder="1" applyAlignment="1">
      <alignment horizontal="left"/>
    </xf>
    <xf numFmtId="0" fontId="14" fillId="6" borderId="0" xfId="3" applyFont="1" applyFill="1"/>
    <xf numFmtId="4" fontId="14" fillId="6" borderId="0" xfId="3" applyNumberFormat="1" applyFont="1" applyFill="1"/>
    <xf numFmtId="0" fontId="19" fillId="12" borderId="18" xfId="3" applyFont="1" applyFill="1" applyBorder="1" applyAlignment="1">
      <alignment horizontal="center" vertical="center"/>
    </xf>
    <xf numFmtId="0" fontId="19" fillId="12" borderId="19" xfId="3" applyFont="1" applyFill="1" applyBorder="1" applyAlignment="1">
      <alignment horizontal="center" vertical="center"/>
    </xf>
    <xf numFmtId="0" fontId="19" fillId="12" borderId="20" xfId="3" applyFont="1" applyFill="1" applyBorder="1" applyAlignment="1">
      <alignment horizontal="center" vertical="center"/>
    </xf>
    <xf numFmtId="0" fontId="14" fillId="6" borderId="5" xfId="3" applyFont="1" applyFill="1" applyBorder="1" applyAlignment="1">
      <alignment horizontal="left"/>
    </xf>
    <xf numFmtId="7" fontId="8" fillId="6" borderId="21" xfId="3" applyNumberFormat="1" applyFont="1" applyFill="1" applyBorder="1"/>
    <xf numFmtId="7" fontId="10" fillId="5" borderId="22" xfId="3" applyNumberFormat="1" applyFont="1" applyFill="1" applyBorder="1" applyProtection="1">
      <protection locked="0"/>
    </xf>
    <xf numFmtId="0" fontId="11" fillId="11" borderId="17" xfId="3" applyFont="1" applyFill="1" applyBorder="1" applyAlignment="1" applyProtection="1">
      <alignment horizontal="center"/>
      <protection hidden="1"/>
    </xf>
    <xf numFmtId="7" fontId="8" fillId="6" borderId="9" xfId="3" applyNumberFormat="1" applyFont="1" applyFill="1" applyBorder="1"/>
    <xf numFmtId="0" fontId="4" fillId="0" borderId="0" xfId="3" applyAlignment="1">
      <alignment vertical="top"/>
    </xf>
    <xf numFmtId="0" fontId="4" fillId="6" borderId="4" xfId="3" applyFill="1" applyBorder="1" applyAlignment="1">
      <alignment vertical="top"/>
    </xf>
    <xf numFmtId="0" fontId="11" fillId="11" borderId="0" xfId="3" applyFont="1" applyFill="1" applyAlignment="1" applyProtection="1">
      <alignment horizontal="center"/>
      <protection hidden="1"/>
    </xf>
    <xf numFmtId="0" fontId="4" fillId="6" borderId="8" xfId="3" applyFill="1" applyBorder="1" applyAlignment="1">
      <alignment horizontal="left"/>
    </xf>
    <xf numFmtId="0" fontId="18" fillId="0" borderId="0" xfId="3" applyFont="1" applyAlignment="1">
      <alignment vertical="center"/>
    </xf>
    <xf numFmtId="0" fontId="18" fillId="0" borderId="0" xfId="3" applyFont="1" applyAlignment="1" applyProtection="1">
      <alignment vertical="center"/>
      <protection locked="0"/>
    </xf>
    <xf numFmtId="14" fontId="18" fillId="0" borderId="0" xfId="3" applyNumberFormat="1" applyFont="1" applyAlignment="1" applyProtection="1">
      <alignment vertical="center"/>
      <protection locked="0"/>
    </xf>
    <xf numFmtId="0" fontId="21" fillId="0" borderId="0" xfId="3" applyFont="1"/>
    <xf numFmtId="0" fontId="4" fillId="0" borderId="0" xfId="3" applyAlignment="1">
      <alignment horizontal="center"/>
    </xf>
    <xf numFmtId="0" fontId="4" fillId="0" borderId="21" xfId="3" applyBorder="1" applyAlignment="1">
      <alignment horizontal="center"/>
    </xf>
    <xf numFmtId="0" fontId="4" fillId="13" borderId="21" xfId="3" applyFill="1" applyBorder="1" applyAlignment="1">
      <alignment horizontal="center"/>
    </xf>
    <xf numFmtId="0" fontId="4" fillId="0" borderId="9" xfId="3" applyBorder="1" applyAlignment="1">
      <alignment horizontal="center"/>
    </xf>
    <xf numFmtId="0" fontId="4" fillId="13" borderId="9" xfId="3" applyFill="1" applyBorder="1" applyAlignment="1">
      <alignment horizontal="center"/>
    </xf>
    <xf numFmtId="0" fontId="4" fillId="13" borderId="9" xfId="3" applyFill="1" applyBorder="1"/>
    <xf numFmtId="0" fontId="4" fillId="0" borderId="23" xfId="3" applyBorder="1" applyAlignment="1">
      <alignment horizontal="center"/>
    </xf>
    <xf numFmtId="0" fontId="4" fillId="13" borderId="23" xfId="3" applyFill="1" applyBorder="1" applyAlignment="1">
      <alignment horizontal="center"/>
    </xf>
    <xf numFmtId="0" fontId="25" fillId="0" borderId="0" xfId="0" applyFont="1" applyAlignment="1" applyProtection="1">
      <alignment horizontal="center"/>
      <protection hidden="1"/>
    </xf>
    <xf numFmtId="0" fontId="4" fillId="0" borderId="24" xfId="3" applyBorder="1" applyAlignment="1">
      <alignment horizontal="center"/>
    </xf>
    <xf numFmtId="0" fontId="24" fillId="12" borderId="9" xfId="3" applyFont="1" applyFill="1" applyBorder="1" applyAlignment="1">
      <alignment horizontal="center" vertical="center"/>
    </xf>
    <xf numFmtId="0" fontId="22" fillId="2" borderId="9" xfId="3" applyFont="1" applyFill="1" applyBorder="1" applyAlignment="1" applyProtection="1">
      <alignment horizontal="center"/>
      <protection locked="0"/>
    </xf>
    <xf numFmtId="0" fontId="4" fillId="0" borderId="0" xfId="3" applyProtection="1">
      <protection locked="0"/>
    </xf>
    <xf numFmtId="0" fontId="22" fillId="0" borderId="0" xfId="3" applyFont="1" applyAlignment="1" applyProtection="1">
      <alignment horizontal="center"/>
      <protection locked="0"/>
    </xf>
    <xf numFmtId="0" fontId="23" fillId="2" borderId="9" xfId="3" applyFont="1" applyFill="1" applyBorder="1" applyAlignment="1" applyProtection="1">
      <alignment horizontal="center"/>
      <protection locked="0"/>
    </xf>
    <xf numFmtId="0" fontId="4" fillId="0" borderId="0" xfId="3" applyProtection="1">
      <protection hidden="1"/>
    </xf>
    <xf numFmtId="0" fontId="1" fillId="14" borderId="9" xfId="0" applyFont="1" applyFill="1" applyBorder="1"/>
    <xf numFmtId="0" fontId="1" fillId="14" borderId="9" xfId="0" applyFont="1" applyFill="1" applyBorder="1" applyAlignment="1">
      <alignment horizontal="right"/>
    </xf>
    <xf numFmtId="0" fontId="1" fillId="14" borderId="9" xfId="0" applyFont="1" applyFill="1" applyBorder="1" applyAlignment="1">
      <alignment horizontal="left"/>
    </xf>
    <xf numFmtId="0" fontId="1" fillId="14" borderId="9" xfId="0" applyFont="1" applyFill="1" applyBorder="1" applyAlignment="1">
      <alignment horizontal="center"/>
    </xf>
    <xf numFmtId="0" fontId="0" fillId="0" borderId="9" xfId="0" applyBorder="1"/>
    <xf numFmtId="165" fontId="0" fillId="0" borderId="9" xfId="0" applyNumberFormat="1" applyBorder="1" applyAlignment="1">
      <alignment horizontal="right"/>
    </xf>
    <xf numFmtId="165" fontId="0" fillId="0" borderId="9" xfId="0" applyNumberFormat="1" applyBorder="1" applyAlignment="1">
      <alignment horizontal="left"/>
    </xf>
    <xf numFmtId="0" fontId="0" fillId="0" borderId="9" xfId="0" applyBorder="1" applyAlignment="1">
      <alignment horizontal="center"/>
    </xf>
    <xf numFmtId="164" fontId="0" fillId="0" borderId="9" xfId="0" applyNumberFormat="1" applyBorder="1" applyAlignment="1">
      <alignment horizontal="right"/>
    </xf>
    <xf numFmtId="0" fontId="0" fillId="0" borderId="0" xfId="0" applyAlignment="1">
      <alignment horizontal="left"/>
    </xf>
    <xf numFmtId="0" fontId="1" fillId="0" borderId="23" xfId="0" applyFont="1" applyBorder="1" applyAlignment="1">
      <alignment horizontal="right"/>
    </xf>
    <xf numFmtId="0" fontId="1" fillId="0" borderId="9" xfId="0" applyFont="1" applyBorder="1"/>
    <xf numFmtId="166" fontId="0" fillId="0" borderId="9" xfId="1" applyNumberFormat="1" applyFont="1" applyBorder="1"/>
    <xf numFmtId="0" fontId="0" fillId="15" borderId="9" xfId="0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14" fontId="0" fillId="16" borderId="9" xfId="0" applyNumberFormat="1" applyFill="1" applyBorder="1" applyAlignment="1">
      <alignment horizontal="center"/>
    </xf>
    <xf numFmtId="4" fontId="6" fillId="3" borderId="10" xfId="3" applyNumberFormat="1" applyFont="1" applyFill="1" applyBorder="1" applyAlignment="1">
      <alignment horizontal="center"/>
    </xf>
    <xf numFmtId="4" fontId="6" fillId="3" borderId="11" xfId="3" applyNumberFormat="1" applyFont="1" applyFill="1" applyBorder="1" applyAlignment="1">
      <alignment horizontal="center"/>
    </xf>
    <xf numFmtId="4" fontId="6" fillId="3" borderId="12" xfId="3" applyNumberFormat="1" applyFont="1" applyFill="1" applyBorder="1" applyAlignment="1">
      <alignment horizontal="center"/>
    </xf>
    <xf numFmtId="4" fontId="6" fillId="3" borderId="10" xfId="0" applyNumberFormat="1" applyFont="1" applyFill="1" applyBorder="1" applyAlignment="1">
      <alignment horizontal="center"/>
    </xf>
    <xf numFmtId="4" fontId="6" fillId="3" borderId="11" xfId="0" applyNumberFormat="1" applyFont="1" applyFill="1" applyBorder="1" applyAlignment="1">
      <alignment horizontal="center"/>
    </xf>
    <xf numFmtId="4" fontId="6" fillId="3" borderId="12" xfId="0" applyNumberFormat="1" applyFont="1" applyFill="1" applyBorder="1" applyAlignment="1">
      <alignment horizontal="center"/>
    </xf>
    <xf numFmtId="4" fontId="6" fillId="3" borderId="4" xfId="3" applyNumberFormat="1" applyFont="1" applyFill="1" applyBorder="1" applyAlignment="1">
      <alignment horizontal="center"/>
    </xf>
    <xf numFmtId="4" fontId="6" fillId="3" borderId="0" xfId="3" applyNumberFormat="1" applyFont="1" applyFill="1" applyAlignment="1">
      <alignment horizontal="center"/>
    </xf>
  </cellXfs>
  <cellStyles count="4">
    <cellStyle name="Comma" xfId="1" builtinId="3"/>
    <cellStyle name="Normal" xfId="0" builtinId="0"/>
    <cellStyle name="Normal 2" xfId="3" xr:uid="{42546792-0926-409B-9893-1F5C810C6CB1}"/>
    <cellStyle name="Percent" xfId="2" builtinId="5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hespreadsheetcompany.co.uk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http://www.thespreadsheetcompany.co.uk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http://www.thespreadsheetcompany.co.u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342900</xdr:colOff>
      <xdr:row>8</xdr:row>
      <xdr:rowOff>0</xdr:rowOff>
    </xdr:from>
    <xdr:to>
      <xdr:col>15</xdr:col>
      <xdr:colOff>523240</xdr:colOff>
      <xdr:row>12</xdr:row>
      <xdr:rowOff>135255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45ABB67D-F5A7-52CD-5048-38CA706B0950}"/>
            </a:ext>
          </a:extLst>
        </xdr:cNvPr>
        <xdr:cNvGrpSpPr/>
      </xdr:nvGrpSpPr>
      <xdr:grpSpPr>
        <a:xfrm>
          <a:off x="6172200" y="1533525"/>
          <a:ext cx="1399540" cy="897255"/>
          <a:chOff x="0" y="0"/>
          <a:chExt cx="1399540" cy="897255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A9E55E9E-86A0-14F6-5C5D-5ECF684773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399540" cy="897255"/>
          </a:xfrm>
          <a:prstGeom prst="rect">
            <a:avLst/>
          </a:prstGeom>
        </xdr:spPr>
      </xdr:pic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ADC1DA5B-B4A0-2CE5-7EF0-6C7476B64A99}"/>
              </a:ext>
            </a:extLst>
          </xdr:cNvPr>
          <xdr:cNvSpPr/>
        </xdr:nvSpPr>
        <xdr:spPr>
          <a:xfrm>
            <a:off x="629107" y="365760"/>
            <a:ext cx="241402" cy="298780"/>
          </a:xfrm>
          <a:prstGeom prst="ellipse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GB"/>
          </a:p>
        </xdr:txBody>
      </xdr:sp>
    </xdr:grpSp>
    <xdr:clientData/>
  </xdr:twoCellAnchor>
  <xdr:twoCellAnchor>
    <xdr:from>
      <xdr:col>13</xdr:col>
      <xdr:colOff>247650</xdr:colOff>
      <xdr:row>14</xdr:row>
      <xdr:rowOff>0</xdr:rowOff>
    </xdr:from>
    <xdr:to>
      <xdr:col>16</xdr:col>
      <xdr:colOff>19050</xdr:colOff>
      <xdr:row>19</xdr:row>
      <xdr:rowOff>76200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FB4CAF57-1504-05A0-21C3-8D69ABB635F4}"/>
            </a:ext>
          </a:extLst>
        </xdr:cNvPr>
        <xdr:cNvGrpSpPr/>
      </xdr:nvGrpSpPr>
      <xdr:grpSpPr>
        <a:xfrm>
          <a:off x="6076950" y="2676525"/>
          <a:ext cx="1600200" cy="1028700"/>
          <a:chOff x="0" y="0"/>
          <a:chExt cx="1600200" cy="1028700"/>
        </a:xfrm>
      </xdr:grpSpPr>
      <xdr:pic>
        <xdr:nvPicPr>
          <xdr:cNvPr id="7" name="Picture 6" descr="A screenshot of a computer&#10;&#10;Description automatically generated">
            <a:extLst>
              <a:ext uri="{FF2B5EF4-FFF2-40B4-BE49-F238E27FC236}">
                <a16:creationId xmlns:a16="http://schemas.microsoft.com/office/drawing/2014/main" id="{3C9E805B-5015-7059-3B0A-A09BD66217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0" y="0"/>
            <a:ext cx="1600200" cy="1028700"/>
          </a:xfrm>
          <a:prstGeom prst="rect">
            <a:avLst/>
          </a:prstGeom>
        </xdr:spPr>
      </xdr:pic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A246D548-7C97-C430-9BFF-A0085C23F99D}"/>
              </a:ext>
            </a:extLst>
          </xdr:cNvPr>
          <xdr:cNvSpPr/>
        </xdr:nvSpPr>
        <xdr:spPr>
          <a:xfrm>
            <a:off x="73152" y="431597"/>
            <a:ext cx="446227" cy="310515"/>
          </a:xfrm>
          <a:prstGeom prst="ellipse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n-GB"/>
          </a:p>
        </xdr:txBody>
      </xdr:sp>
    </xdr:grpSp>
    <xdr:clientData/>
  </xdr:twoCellAnchor>
  <xdr:twoCellAnchor editAs="oneCell">
    <xdr:from>
      <xdr:col>7</xdr:col>
      <xdr:colOff>247650</xdr:colOff>
      <xdr:row>17</xdr:row>
      <xdr:rowOff>161925</xdr:rowOff>
    </xdr:from>
    <xdr:to>
      <xdr:col>8</xdr:col>
      <xdr:colOff>161925</xdr:colOff>
      <xdr:row>20</xdr:row>
      <xdr:rowOff>118936</xdr:rowOff>
    </xdr:to>
    <xdr:pic>
      <xdr:nvPicPr>
        <xdr:cNvPr id="2" name="Picture 1">
          <a:hlinkClick xmlns:r="http://schemas.openxmlformats.org/officeDocument/2006/relationships" r:id="rId3" tooltip="© - The Spreadsheet Company Ltd - 2017"/>
          <a:extLst>
            <a:ext uri="{FF2B5EF4-FFF2-40B4-BE49-F238E27FC236}">
              <a16:creationId xmlns:a16="http://schemas.microsoft.com/office/drawing/2014/main" id="{E5D4849C-36A1-41D0-9FC5-2ADD18D06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3409950"/>
          <a:ext cx="523875" cy="528511"/>
        </a:xfrm>
        <a:prstGeom prst="rect">
          <a:avLst/>
        </a:prstGeom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2</xdr:row>
      <xdr:rowOff>142875</xdr:rowOff>
    </xdr:from>
    <xdr:to>
      <xdr:col>7</xdr:col>
      <xdr:colOff>238125</xdr:colOff>
      <xdr:row>11</xdr:row>
      <xdr:rowOff>38100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EA298932-2CAD-3D12-E355-64720B1BCF3A}"/>
            </a:ext>
          </a:extLst>
        </xdr:cNvPr>
        <xdr:cNvSpPr/>
      </xdr:nvSpPr>
      <xdr:spPr>
        <a:xfrm>
          <a:off x="2257425" y="533400"/>
          <a:ext cx="1733550" cy="1447800"/>
        </a:xfrm>
        <a:prstGeom prst="leftArrow">
          <a:avLst>
            <a:gd name="adj1" fmla="val 50000"/>
            <a:gd name="adj2" fmla="val 69079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lang="en-GB" sz="1100" kern="1200"/>
            <a:t>Subtract Tax from the salary</a:t>
          </a:r>
        </a:p>
      </xdr:txBody>
    </xdr:sp>
    <xdr:clientData/>
  </xdr:twoCellAnchor>
  <xdr:twoCellAnchor editAs="oneCell">
    <xdr:from>
      <xdr:col>5</xdr:col>
      <xdr:colOff>66675</xdr:colOff>
      <xdr:row>15</xdr:row>
      <xdr:rowOff>38100</xdr:rowOff>
    </xdr:from>
    <xdr:to>
      <xdr:col>7</xdr:col>
      <xdr:colOff>247650</xdr:colOff>
      <xdr:row>23</xdr:row>
      <xdr:rowOff>47625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B31C12C8-E249-43F4-8CD9-22DA85073A6B}"/>
            </a:ext>
          </a:extLst>
        </xdr:cNvPr>
        <xdr:cNvSpPr/>
      </xdr:nvSpPr>
      <xdr:spPr>
        <a:xfrm>
          <a:off x="2266950" y="2543175"/>
          <a:ext cx="1733550" cy="1447800"/>
        </a:xfrm>
        <a:prstGeom prst="leftArrow">
          <a:avLst>
            <a:gd name="adj1" fmla="val 50000"/>
            <a:gd name="adj2" fmla="val 69079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/>
        <a:lstStyle/>
        <a:p>
          <a:pPr algn="ctr"/>
          <a:r>
            <a:rPr lang="en-GB" sz="1100" kern="1200"/>
            <a:t>Subtract all three deductions from the salary</a:t>
          </a:r>
        </a:p>
      </xdr:txBody>
    </xdr:sp>
    <xdr:clientData/>
  </xdr:twoCellAnchor>
  <xdr:twoCellAnchor editAs="oneCell">
    <xdr:from>
      <xdr:col>7</xdr:col>
      <xdr:colOff>66675</xdr:colOff>
      <xdr:row>0</xdr:row>
      <xdr:rowOff>123825</xdr:rowOff>
    </xdr:from>
    <xdr:to>
      <xdr:col>7</xdr:col>
      <xdr:colOff>590550</xdr:colOff>
      <xdr:row>3</xdr:row>
      <xdr:rowOff>71311</xdr:rowOff>
    </xdr:to>
    <xdr:pic>
      <xdr:nvPicPr>
        <xdr:cNvPr id="4" name="Picture 3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168FBE52-6920-48B0-8D41-42B82FB24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23825"/>
          <a:ext cx="523875" cy="528511"/>
        </a:xfrm>
        <a:prstGeom prst="rect">
          <a:avLst/>
        </a:prstGeom>
      </xdr:spPr>
    </xdr:pic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3</xdr:row>
      <xdr:rowOff>57150</xdr:rowOff>
    </xdr:from>
    <xdr:to>
      <xdr:col>7</xdr:col>
      <xdr:colOff>95250</xdr:colOff>
      <xdr:row>6</xdr:row>
      <xdr:rowOff>42736</xdr:rowOff>
    </xdr:to>
    <xdr:pic>
      <xdr:nvPicPr>
        <xdr:cNvPr id="2" name="Picture 1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45D65FBD-7A72-48BA-B758-FDE8E1A92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771525"/>
          <a:ext cx="523875" cy="528511"/>
        </a:xfrm>
        <a:prstGeom prst="rect">
          <a:avLst/>
        </a:prstGeom>
      </xdr:spPr>
    </xdr:pic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457200</xdr:colOff>
      <xdr:row>3</xdr:row>
      <xdr:rowOff>57150</xdr:rowOff>
    </xdr:from>
    <xdr:to>
      <xdr:col>14</xdr:col>
      <xdr:colOff>981075</xdr:colOff>
      <xdr:row>6</xdr:row>
      <xdr:rowOff>42736</xdr:rowOff>
    </xdr:to>
    <xdr:pic>
      <xdr:nvPicPr>
        <xdr:cNvPr id="2" name="Picture 1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9E5C3699-2409-4ACA-9742-D57DB4C2D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5" y="771525"/>
          <a:ext cx="523875" cy="528511"/>
        </a:xfrm>
        <a:prstGeom prst="rect">
          <a:avLst/>
        </a:prstGeom>
      </xdr:spPr>
    </xdr:pic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152400</xdr:rowOff>
    </xdr:from>
    <xdr:to>
      <xdr:col>2</xdr:col>
      <xdr:colOff>333375</xdr:colOff>
      <xdr:row>5</xdr:row>
      <xdr:rowOff>33211</xdr:rowOff>
    </xdr:to>
    <xdr:pic>
      <xdr:nvPicPr>
        <xdr:cNvPr id="2" name="Picture 1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AD64E358-61C1-48D6-9E10-98951093A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542925"/>
          <a:ext cx="523875" cy="528511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257175</xdr:colOff>
      <xdr:row>8</xdr:row>
      <xdr:rowOff>38100</xdr:rowOff>
    </xdr:from>
    <xdr:to>
      <xdr:col>3</xdr:col>
      <xdr:colOff>161925</xdr:colOff>
      <xdr:row>9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ED4E49-B888-474C-BC0C-3D22BC08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800225"/>
          <a:ext cx="800100" cy="228600"/>
        </a:xfrm>
        <a:prstGeom prst="rect">
          <a:avLst/>
        </a:prstGeom>
        <a:noFill/>
        <a:ln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428625</xdr:colOff>
      <xdr:row>12</xdr:row>
      <xdr:rowOff>9525</xdr:rowOff>
    </xdr:from>
    <xdr:to>
      <xdr:col>16</xdr:col>
      <xdr:colOff>952500</xdr:colOff>
      <xdr:row>14</xdr:row>
      <xdr:rowOff>42736</xdr:rowOff>
    </xdr:to>
    <xdr:pic>
      <xdr:nvPicPr>
        <xdr:cNvPr id="5" name="Picture 4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C8DE08E0-0D28-4DBF-8F26-D297E9E8D0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2838450"/>
          <a:ext cx="523875" cy="528511"/>
        </a:xfrm>
        <a:prstGeom prst="rect">
          <a:avLst/>
        </a:prstGeom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0</xdr:row>
      <xdr:rowOff>76200</xdr:rowOff>
    </xdr:from>
    <xdr:to>
      <xdr:col>13</xdr:col>
      <xdr:colOff>503892</xdr:colOff>
      <xdr:row>1</xdr:row>
      <xdr:rowOff>133350</xdr:rowOff>
    </xdr:to>
    <xdr:pic>
      <xdr:nvPicPr>
        <xdr:cNvPr id="2" name="Picture 1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94375A0B-B694-4F84-840F-81FD1BBE8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350" y="76200"/>
          <a:ext cx="341967" cy="333375"/>
        </a:xfrm>
        <a:prstGeom prst="rect">
          <a:avLst/>
        </a:prstGeom>
      </xdr:spPr>
    </xdr:pic>
    <xdr:clientData fPrint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200025</xdr:colOff>
      <xdr:row>1</xdr:row>
      <xdr:rowOff>171450</xdr:rowOff>
    </xdr:from>
    <xdr:to>
      <xdr:col>7</xdr:col>
      <xdr:colOff>723900</xdr:colOff>
      <xdr:row>4</xdr:row>
      <xdr:rowOff>33211</xdr:rowOff>
    </xdr:to>
    <xdr:pic>
      <xdr:nvPicPr>
        <xdr:cNvPr id="2" name="Picture 1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DE34C524-490C-4913-9593-D6BA35DA7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0" y="257175"/>
          <a:ext cx="523875" cy="528511"/>
        </a:xfrm>
        <a:prstGeom prst="rect">
          <a:avLst/>
        </a:prstGeom>
      </xdr:spPr>
    </xdr:pic>
    <xdr:clientData fPrintsWithSheet="0"/>
  </xdr:twoCellAnchor>
  <xdr:twoCellAnchor>
    <xdr:from>
      <xdr:col>4</xdr:col>
      <xdr:colOff>95250</xdr:colOff>
      <xdr:row>13</xdr:row>
      <xdr:rowOff>95249</xdr:rowOff>
    </xdr:from>
    <xdr:to>
      <xdr:col>11</xdr:col>
      <xdr:colOff>38100</xdr:colOff>
      <xdr:row>23</xdr:row>
      <xdr:rowOff>123824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E1ADEC46-33E6-509F-CDB6-71AA7D8B6202}"/>
            </a:ext>
          </a:extLst>
        </xdr:cNvPr>
        <xdr:cNvSpPr/>
      </xdr:nvSpPr>
      <xdr:spPr>
        <a:xfrm rot="19600244">
          <a:off x="2562225" y="3133724"/>
          <a:ext cx="4829175" cy="2066925"/>
        </a:xfrm>
        <a:prstGeom prst="rightArrow">
          <a:avLst>
            <a:gd name="adj1" fmla="val 52765"/>
            <a:gd name="adj2" fmla="val 170277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100" kern="1200"/>
            <a:t>Copy any of the titles from columns J, L, N &amp; P</a:t>
          </a:r>
          <a:br>
            <a:rPr lang="en-GB" sz="1100" kern="1200"/>
          </a:br>
          <a:r>
            <a:rPr lang="en-GB" sz="1100" kern="1200"/>
            <a:t>down about 10 or 15 rows, and try clicking the blue-tag and changing the options.</a:t>
          </a:r>
        </a:p>
      </xdr:txBody>
    </xdr:sp>
    <xdr:clientData/>
  </xdr:twoCellAnchor>
  <xdr:twoCellAnchor>
    <xdr:from>
      <xdr:col>2</xdr:col>
      <xdr:colOff>207011</xdr:colOff>
      <xdr:row>13</xdr:row>
      <xdr:rowOff>132030</xdr:rowOff>
    </xdr:from>
    <xdr:to>
      <xdr:col>4</xdr:col>
      <xdr:colOff>197486</xdr:colOff>
      <xdr:row>27</xdr:row>
      <xdr:rowOff>15205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BF642605-6099-4E47-AEBF-D67FD2742065}"/>
            </a:ext>
          </a:extLst>
        </xdr:cNvPr>
        <xdr:cNvSpPr/>
      </xdr:nvSpPr>
      <xdr:spPr>
        <a:xfrm rot="18405929">
          <a:off x="289236" y="3478805"/>
          <a:ext cx="2683525" cy="2066925"/>
        </a:xfrm>
        <a:prstGeom prst="rightArrow">
          <a:avLst>
            <a:gd name="adj1" fmla="val 52765"/>
            <a:gd name="adj2" fmla="val 95193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100" kern="1200"/>
            <a:t>Put in the first formula</a:t>
          </a:r>
          <a:r>
            <a:rPr lang="en-GB" sz="1100" kern="1200" baseline="0"/>
            <a:t> and try copying it to all the other cells</a:t>
          </a:r>
          <a:r>
            <a:rPr lang="en-GB" sz="1100" kern="1200"/>
            <a:t>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155900</xdr:rowOff>
    </xdr:from>
    <xdr:to>
      <xdr:col>11</xdr:col>
      <xdr:colOff>260675</xdr:colOff>
      <xdr:row>16</xdr:row>
      <xdr:rowOff>127325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740B0CBA-5CEF-47AF-971E-14C4154FB27D}"/>
            </a:ext>
          </a:extLst>
        </xdr:cNvPr>
        <xdr:cNvSpPr/>
      </xdr:nvSpPr>
      <xdr:spPr>
        <a:xfrm>
          <a:off x="7381875" y="1108400"/>
          <a:ext cx="2499050" cy="2066925"/>
        </a:xfrm>
        <a:prstGeom prst="leftArrow">
          <a:avLst>
            <a:gd name="adj1" fmla="val 50000"/>
            <a:gd name="adj2" fmla="val 99770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100" kern="1200"/>
            <a:t>Use this data to practice sorting, filtering and </a:t>
          </a:r>
        </a:p>
        <a:p>
          <a:pPr algn="l"/>
          <a:r>
            <a:rPr lang="en-GB" sz="1100" kern="1200"/>
            <a:t>pivot tables</a:t>
          </a:r>
        </a:p>
      </xdr:txBody>
    </xdr:sp>
    <xdr:clientData/>
  </xdr:twoCellAnchor>
  <xdr:twoCellAnchor editAs="oneCell">
    <xdr:from>
      <xdr:col>7</xdr:col>
      <xdr:colOff>133350</xdr:colOff>
      <xdr:row>0</xdr:row>
      <xdr:rowOff>133350</xdr:rowOff>
    </xdr:from>
    <xdr:to>
      <xdr:col>8</xdr:col>
      <xdr:colOff>47625</xdr:colOff>
      <xdr:row>3</xdr:row>
      <xdr:rowOff>90361</xdr:rowOff>
    </xdr:to>
    <xdr:pic>
      <xdr:nvPicPr>
        <xdr:cNvPr id="3" name="Picture 2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621784AF-A965-40BB-92C8-10C76D5D9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33350"/>
          <a:ext cx="523875" cy="528511"/>
        </a:xfrm>
        <a:prstGeom prst="rect">
          <a:avLst/>
        </a:prstGeom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0</xdr:row>
      <xdr:rowOff>114300</xdr:rowOff>
    </xdr:from>
    <xdr:to>
      <xdr:col>9</xdr:col>
      <xdr:colOff>355925</xdr:colOff>
      <xdr:row>8</xdr:row>
      <xdr:rowOff>161925</xdr:rowOff>
    </xdr:to>
    <xdr:sp macro="" textlink="">
      <xdr:nvSpPr>
        <xdr:cNvPr id="3" name="Arrow: Left 2">
          <a:extLst>
            <a:ext uri="{FF2B5EF4-FFF2-40B4-BE49-F238E27FC236}">
              <a16:creationId xmlns:a16="http://schemas.microsoft.com/office/drawing/2014/main" id="{CB944DC5-9C0E-41DC-AABE-4A465153018C}"/>
            </a:ext>
          </a:extLst>
        </xdr:cNvPr>
        <xdr:cNvSpPr/>
      </xdr:nvSpPr>
      <xdr:spPr>
        <a:xfrm>
          <a:off x="3752850" y="114300"/>
          <a:ext cx="2499050" cy="1571625"/>
        </a:xfrm>
        <a:prstGeom prst="leftArrow">
          <a:avLst>
            <a:gd name="adj1" fmla="val 50000"/>
            <a:gd name="adj2" fmla="val 99770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GB" sz="1100" kern="1200"/>
            <a:t>Use this data to practice creating and editing a chart</a:t>
          </a:r>
        </a:p>
      </xdr:txBody>
    </xdr:sp>
    <xdr:clientData/>
  </xdr:twoCellAnchor>
  <xdr:twoCellAnchor editAs="oneCell">
    <xdr:from>
      <xdr:col>0</xdr:col>
      <xdr:colOff>85726</xdr:colOff>
      <xdr:row>0</xdr:row>
      <xdr:rowOff>66675</xdr:rowOff>
    </xdr:from>
    <xdr:to>
      <xdr:col>1</xdr:col>
      <xdr:colOff>266701</xdr:colOff>
      <xdr:row>2</xdr:row>
      <xdr:rowOff>127702</xdr:rowOff>
    </xdr:to>
    <xdr:pic>
      <xdr:nvPicPr>
        <xdr:cNvPr id="4" name="Picture 3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379ABF6D-1355-4495-9E7B-4F7F8FC46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66675"/>
          <a:ext cx="438150" cy="442027"/>
        </a:xfrm>
        <a:prstGeom prst="rect">
          <a:avLst/>
        </a:prstGeom>
      </xdr:spPr>
    </xdr:pic>
    <xdr:clientData fPrint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0</xdr:row>
      <xdr:rowOff>0</xdr:rowOff>
    </xdr:from>
    <xdr:to>
      <xdr:col>8</xdr:col>
      <xdr:colOff>247650</xdr:colOff>
      <xdr:row>13</xdr:row>
      <xdr:rowOff>142875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id="{2C5C6915-DE3E-4C68-82B7-9D3C3140DEA2}"/>
            </a:ext>
          </a:extLst>
        </xdr:cNvPr>
        <xdr:cNvSpPr/>
      </xdr:nvSpPr>
      <xdr:spPr>
        <a:xfrm>
          <a:off x="1143000" y="0"/>
          <a:ext cx="3695700" cy="2619375"/>
        </a:xfrm>
        <a:prstGeom prst="leftArrow">
          <a:avLst>
            <a:gd name="adj1" fmla="val 50000"/>
            <a:gd name="adj2" fmla="val 99770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72000" bIns="0" rtlCol="0" anchor="ctr"/>
        <a:lstStyle/>
        <a:p>
          <a:pPr algn="l"/>
          <a:r>
            <a:rPr lang="en-GB" sz="1100" kern="1200"/>
            <a:t>Format the blue range, so that it can only contain: 'Red'</a:t>
          </a:r>
          <a:r>
            <a:rPr lang="en-GB" sz="1100" kern="1200" baseline="0"/>
            <a:t>, 'Amber' or 'Green'</a:t>
          </a:r>
        </a:p>
        <a:p>
          <a:pPr algn="l"/>
          <a:r>
            <a:rPr lang="en-GB" sz="1100" kern="1200" baseline="0"/>
            <a:t>and conditional formatting, so the word determines the colour of the cell</a:t>
          </a:r>
          <a:endParaRPr lang="en-GB" sz="1100" kern="1200"/>
        </a:p>
      </xdr:txBody>
    </xdr:sp>
    <xdr:clientData/>
  </xdr:twoCellAnchor>
  <xdr:twoCellAnchor editAs="oneCell">
    <xdr:from>
      <xdr:col>9</xdr:col>
      <xdr:colOff>438150</xdr:colOff>
      <xdr:row>1</xdr:row>
      <xdr:rowOff>1</xdr:rowOff>
    </xdr:from>
    <xdr:to>
      <xdr:col>10</xdr:col>
      <xdr:colOff>257175</xdr:colOff>
      <xdr:row>3</xdr:row>
      <xdr:rowOff>51419</xdr:rowOff>
    </xdr:to>
    <xdr:pic>
      <xdr:nvPicPr>
        <xdr:cNvPr id="3" name="Picture 2">
          <a:hlinkClick xmlns:r="http://schemas.openxmlformats.org/officeDocument/2006/relationships" r:id="rId1" tooltip="© - The Spreadsheet Company Ltd - 2017"/>
          <a:extLst>
            <a:ext uri="{FF2B5EF4-FFF2-40B4-BE49-F238E27FC236}">
              <a16:creationId xmlns:a16="http://schemas.microsoft.com/office/drawing/2014/main" id="{6D96DB42-50C8-474C-8F41-1EFB11030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190501"/>
          <a:ext cx="428625" cy="432418"/>
        </a:xfrm>
        <a:prstGeom prst="rect">
          <a:avLst/>
        </a:prstGeom>
      </xdr:spPr>
    </xdr:pic>
    <xdr:clientData fPrintsWithSheet="0"/>
  </xdr:twoCellAnchor>
  <xdr:twoCellAnchor editAs="oneCell">
    <xdr:from>
      <xdr:col>4</xdr:col>
      <xdr:colOff>485775</xdr:colOff>
      <xdr:row>16</xdr:row>
      <xdr:rowOff>104775</xdr:rowOff>
    </xdr:from>
    <xdr:to>
      <xdr:col>10</xdr:col>
      <xdr:colOff>523875</xdr:colOff>
      <xdr:row>30</xdr:row>
      <xdr:rowOff>57150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77DE0B39-ABDB-44F1-B408-1C4B00ECC82A}"/>
            </a:ext>
          </a:extLst>
        </xdr:cNvPr>
        <xdr:cNvSpPr/>
      </xdr:nvSpPr>
      <xdr:spPr>
        <a:xfrm>
          <a:off x="2638425" y="3152775"/>
          <a:ext cx="3695700" cy="2619375"/>
        </a:xfrm>
        <a:prstGeom prst="rightArrow">
          <a:avLst>
            <a:gd name="adj1" fmla="val 50000"/>
            <a:gd name="adj2" fmla="val 96909"/>
          </a:avLst>
        </a:prstGeom>
        <a:solidFill>
          <a:schemeClr val="accent6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ctr"/>
        <a:lstStyle/>
        <a:p>
          <a:pPr algn="l"/>
          <a:r>
            <a:rPr lang="en-GB" sz="1100" kern="1200"/>
            <a:t>Use the green range, to try and colour-code dates red if they have expired or amber if they are coming  up in the next week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51CA3-5447-487F-9F9A-C93727DF2719}">
  <sheetPr codeName="Sheet1">
    <tabColor theme="9" tint="-0.499984740745262"/>
  </sheetPr>
  <dimension ref="B1:R21"/>
  <sheetViews>
    <sheetView tabSelected="1" workbookViewId="0"/>
  </sheetViews>
  <sheetFormatPr defaultRowHeight="15" x14ac:dyDescent="0.25"/>
  <cols>
    <col min="1" max="1" width="3.7109375" customWidth="1"/>
    <col min="2" max="2" width="3.42578125" customWidth="1"/>
    <col min="9" max="11" width="4" customWidth="1"/>
    <col min="13" max="13" width="4.28515625" customWidth="1"/>
    <col min="18" max="18" width="3.140625" customWidth="1"/>
  </cols>
  <sheetData>
    <row r="1" spans="2:18" ht="15.75" thickBot="1" x14ac:dyDescent="0.3"/>
    <row r="2" spans="2:18" x14ac:dyDescent="0.25">
      <c r="B2" s="1"/>
      <c r="C2" s="2"/>
      <c r="D2" s="2"/>
      <c r="E2" s="2"/>
      <c r="F2" s="2"/>
      <c r="G2" s="2"/>
      <c r="H2" s="2"/>
      <c r="I2" s="3"/>
      <c r="K2" s="1"/>
      <c r="L2" s="2"/>
      <c r="M2" s="2"/>
      <c r="N2" s="2"/>
      <c r="O2" s="2"/>
      <c r="P2" s="2"/>
      <c r="Q2" s="2"/>
      <c r="R2" s="3"/>
    </row>
    <row r="3" spans="2:18" x14ac:dyDescent="0.25">
      <c r="B3" s="4"/>
      <c r="C3" t="s">
        <v>1102</v>
      </c>
      <c r="I3" s="5"/>
      <c r="K3" s="4"/>
      <c r="L3" s="14" t="s">
        <v>8</v>
      </c>
      <c r="R3" s="5"/>
    </row>
    <row r="4" spans="2:18" x14ac:dyDescent="0.25">
      <c r="B4" s="4"/>
      <c r="I4" s="5"/>
      <c r="K4" s="4"/>
      <c r="R4" s="5"/>
    </row>
    <row r="5" spans="2:18" x14ac:dyDescent="0.25">
      <c r="B5" s="4"/>
      <c r="C5" t="s">
        <v>18</v>
      </c>
      <c r="I5" s="5"/>
      <c r="K5" s="4"/>
      <c r="L5">
        <v>1234</v>
      </c>
      <c r="N5" s="15" t="s">
        <v>9</v>
      </c>
      <c r="R5" s="5"/>
    </row>
    <row r="6" spans="2:18" x14ac:dyDescent="0.25">
      <c r="B6" s="4"/>
      <c r="I6" s="5"/>
      <c r="K6" s="4"/>
      <c r="L6">
        <v>99.998999999999995</v>
      </c>
      <c r="N6" s="15"/>
      <c r="R6" s="5"/>
    </row>
    <row r="7" spans="2:18" x14ac:dyDescent="0.25">
      <c r="B7" s="4"/>
      <c r="C7" t="s">
        <v>7</v>
      </c>
      <c r="I7" s="5"/>
      <c r="K7" s="4"/>
      <c r="L7">
        <v>123.452</v>
      </c>
      <c r="N7" s="15" t="s">
        <v>10</v>
      </c>
      <c r="R7" s="5"/>
    </row>
    <row r="8" spans="2:18" x14ac:dyDescent="0.25">
      <c r="B8" s="4"/>
      <c r="I8" s="5"/>
      <c r="K8" s="4"/>
      <c r="R8" s="5"/>
    </row>
    <row r="9" spans="2:18" x14ac:dyDescent="0.25">
      <c r="B9" s="4"/>
      <c r="C9" t="s">
        <v>0</v>
      </c>
      <c r="I9" s="5"/>
      <c r="K9" s="4"/>
      <c r="R9" s="5"/>
    </row>
    <row r="10" spans="2:18" x14ac:dyDescent="0.25">
      <c r="B10" s="4"/>
      <c r="I10" s="5"/>
      <c r="K10" s="4"/>
      <c r="L10">
        <v>1234</v>
      </c>
      <c r="R10" s="5"/>
    </row>
    <row r="11" spans="2:18" x14ac:dyDescent="0.25">
      <c r="B11" s="4"/>
      <c r="C11">
        <v>1</v>
      </c>
      <c r="E11" t="s">
        <v>1</v>
      </c>
      <c r="I11" s="5"/>
      <c r="K11" s="4"/>
      <c r="L11">
        <v>99.998999999999995</v>
      </c>
      <c r="R11" s="5"/>
    </row>
    <row r="12" spans="2:18" x14ac:dyDescent="0.25">
      <c r="B12" s="4"/>
      <c r="C12">
        <v>2</v>
      </c>
      <c r="E12" t="s">
        <v>6</v>
      </c>
      <c r="I12" s="5"/>
      <c r="K12" s="4"/>
      <c r="L12">
        <v>123.452</v>
      </c>
      <c r="R12" s="5"/>
    </row>
    <row r="13" spans="2:18" x14ac:dyDescent="0.25">
      <c r="B13" s="4"/>
      <c r="C13">
        <v>3</v>
      </c>
      <c r="E13">
        <v>3</v>
      </c>
      <c r="I13" s="5"/>
      <c r="K13" s="4"/>
      <c r="R13" s="5"/>
    </row>
    <row r="14" spans="2:18" x14ac:dyDescent="0.25">
      <c r="B14" s="4"/>
      <c r="C14">
        <v>4</v>
      </c>
      <c r="E14">
        <v>4</v>
      </c>
      <c r="I14" s="5"/>
      <c r="K14" s="4"/>
      <c r="R14" s="5"/>
    </row>
    <row r="15" spans="2:18" x14ac:dyDescent="0.25">
      <c r="B15" s="4"/>
      <c r="C15">
        <v>5</v>
      </c>
      <c r="E15" t="s">
        <v>2</v>
      </c>
      <c r="I15" s="5"/>
      <c r="K15" s="4"/>
      <c r="L15">
        <v>1234</v>
      </c>
      <c r="R15" s="5"/>
    </row>
    <row r="16" spans="2:18" x14ac:dyDescent="0.25">
      <c r="B16" s="4"/>
      <c r="C16">
        <v>6</v>
      </c>
      <c r="E16" t="s">
        <v>3</v>
      </c>
      <c r="I16" s="5"/>
      <c r="K16" s="4"/>
      <c r="L16">
        <v>99.998999999999995</v>
      </c>
      <c r="R16" s="5"/>
    </row>
    <row r="17" spans="2:18" x14ac:dyDescent="0.25">
      <c r="B17" s="4"/>
      <c r="C17">
        <v>7</v>
      </c>
      <c r="E17">
        <v>7</v>
      </c>
      <c r="I17" s="5"/>
      <c r="K17" s="4"/>
      <c r="L17">
        <v>123.452</v>
      </c>
      <c r="R17" s="5"/>
    </row>
    <row r="18" spans="2:18" x14ac:dyDescent="0.25">
      <c r="B18" s="4"/>
      <c r="C18">
        <v>8</v>
      </c>
      <c r="E18">
        <v>8</v>
      </c>
      <c r="I18" s="5"/>
      <c r="K18" s="4"/>
      <c r="R18" s="5"/>
    </row>
    <row r="19" spans="2:18" x14ac:dyDescent="0.25">
      <c r="B19" s="4"/>
      <c r="C19">
        <v>9</v>
      </c>
      <c r="E19" t="s">
        <v>4</v>
      </c>
      <c r="I19" s="5"/>
      <c r="K19" s="4"/>
      <c r="R19" s="5"/>
    </row>
    <row r="20" spans="2:18" x14ac:dyDescent="0.25">
      <c r="B20" s="4"/>
      <c r="C20">
        <v>10</v>
      </c>
      <c r="E20" t="s">
        <v>5</v>
      </c>
      <c r="I20" s="5"/>
      <c r="K20" s="4"/>
      <c r="R20" s="5"/>
    </row>
    <row r="21" spans="2:18" ht="15.75" thickBot="1" x14ac:dyDescent="0.3">
      <c r="B21" s="6"/>
      <c r="C21" s="7"/>
      <c r="D21" s="7"/>
      <c r="E21" s="7"/>
      <c r="F21" s="7"/>
      <c r="G21" s="7"/>
      <c r="H21" s="7"/>
      <c r="I21" s="8"/>
      <c r="K21" s="6"/>
      <c r="L21" s="7"/>
      <c r="M21" s="7"/>
      <c r="N21" s="7"/>
      <c r="O21" s="7"/>
      <c r="P21" s="7"/>
      <c r="Q21" s="7"/>
      <c r="R21" s="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206FF-BC44-4153-83F9-88D1F014BD20}">
  <sheetPr codeName="Sheet2">
    <tabColor theme="3" tint="0.249977111117893"/>
  </sheetPr>
  <dimension ref="B1:E25"/>
  <sheetViews>
    <sheetView workbookViewId="0">
      <selection activeCell="D8" sqref="D8"/>
    </sheetView>
  </sheetViews>
  <sheetFormatPr defaultRowHeight="15" x14ac:dyDescent="0.25"/>
  <cols>
    <col min="1" max="2" width="3.42578125" customWidth="1"/>
    <col min="3" max="3" width="11.28515625" bestFit="1" customWidth="1"/>
    <col min="4" max="4" width="11.42578125" customWidth="1"/>
    <col min="5" max="5" width="3.42578125" customWidth="1"/>
    <col min="6" max="6" width="11.28515625" bestFit="1" customWidth="1"/>
    <col min="7" max="7" width="12" customWidth="1"/>
  </cols>
  <sheetData>
    <row r="1" spans="2:5" ht="15.75" thickBot="1" x14ac:dyDescent="0.3"/>
    <row r="2" spans="2:5" x14ac:dyDescent="0.25">
      <c r="B2" s="1"/>
      <c r="C2" s="2"/>
      <c r="D2" s="2"/>
      <c r="E2" s="3"/>
    </row>
    <row r="3" spans="2:5" x14ac:dyDescent="0.25">
      <c r="B3" s="4"/>
      <c r="C3" s="11" t="s">
        <v>11</v>
      </c>
      <c r="D3" s="9"/>
      <c r="E3" s="5"/>
    </row>
    <row r="4" spans="2:5" x14ac:dyDescent="0.25">
      <c r="B4" s="4"/>
      <c r="C4" s="9"/>
      <c r="E4" s="5"/>
    </row>
    <row r="5" spans="2:5" x14ac:dyDescent="0.25">
      <c r="B5" s="4"/>
      <c r="C5" s="9" t="s">
        <v>12</v>
      </c>
      <c r="D5" s="10">
        <v>1697.5</v>
      </c>
      <c r="E5" s="5"/>
    </row>
    <row r="6" spans="2:5" x14ac:dyDescent="0.25">
      <c r="B6" s="4"/>
      <c r="C6" s="9" t="s">
        <v>13</v>
      </c>
      <c r="D6" s="10">
        <v>492.28</v>
      </c>
      <c r="E6" s="5"/>
    </row>
    <row r="7" spans="2:5" x14ac:dyDescent="0.25">
      <c r="B7" s="4"/>
      <c r="C7" s="9"/>
      <c r="D7" s="10"/>
      <c r="E7" s="5"/>
    </row>
    <row r="8" spans="2:5" x14ac:dyDescent="0.25">
      <c r="B8" s="4"/>
      <c r="C8" s="9" t="s">
        <v>14</v>
      </c>
      <c r="D8" s="13"/>
      <c r="E8" s="5"/>
    </row>
    <row r="9" spans="2:5" ht="8.25" customHeight="1" x14ac:dyDescent="0.25">
      <c r="B9" s="4"/>
      <c r="E9" s="5"/>
    </row>
    <row r="10" spans="2:5" x14ac:dyDescent="0.25">
      <c r="B10" s="4"/>
      <c r="D10" s="12" t="str">
        <f>IF(D8="","",IF(D8=D5-D6,"Correct!","Wrong"))</f>
        <v/>
      </c>
      <c r="E10" s="5"/>
    </row>
    <row r="11" spans="2:5" ht="9" customHeight="1" thickBot="1" x14ac:dyDescent="0.3">
      <c r="B11" s="6"/>
      <c r="C11" s="7"/>
      <c r="D11" s="7"/>
      <c r="E11" s="8"/>
    </row>
    <row r="13" spans="2:5" ht="15.75" thickBot="1" x14ac:dyDescent="0.3"/>
    <row r="14" spans="2:5" x14ac:dyDescent="0.25">
      <c r="B14" s="1"/>
      <c r="C14" s="2"/>
      <c r="D14" s="2"/>
      <c r="E14" s="3"/>
    </row>
    <row r="15" spans="2:5" x14ac:dyDescent="0.25">
      <c r="B15" s="4"/>
      <c r="C15" s="11" t="s">
        <v>15</v>
      </c>
      <c r="E15" s="5"/>
    </row>
    <row r="16" spans="2:5" x14ac:dyDescent="0.25">
      <c r="B16" s="4"/>
      <c r="C16" s="9"/>
      <c r="E16" s="5"/>
    </row>
    <row r="17" spans="2:5" x14ac:dyDescent="0.25">
      <c r="B17" s="4"/>
      <c r="C17" s="9" t="s">
        <v>12</v>
      </c>
      <c r="D17" s="10">
        <v>1697.5</v>
      </c>
      <c r="E17" s="5"/>
    </row>
    <row r="18" spans="2:5" x14ac:dyDescent="0.25">
      <c r="B18" s="4"/>
      <c r="C18" s="9" t="s">
        <v>13</v>
      </c>
      <c r="D18" s="10">
        <v>492.28</v>
      </c>
      <c r="E18" s="5"/>
    </row>
    <row r="19" spans="2:5" x14ac:dyDescent="0.25">
      <c r="B19" s="4"/>
      <c r="C19" s="9" t="s">
        <v>16</v>
      </c>
      <c r="D19" s="10">
        <v>97.65</v>
      </c>
      <c r="E19" s="5"/>
    </row>
    <row r="20" spans="2:5" x14ac:dyDescent="0.25">
      <c r="B20" s="4"/>
      <c r="C20" s="9" t="s">
        <v>17</v>
      </c>
      <c r="D20" s="10">
        <v>49.8</v>
      </c>
      <c r="E20" s="5"/>
    </row>
    <row r="21" spans="2:5" x14ac:dyDescent="0.25">
      <c r="B21" s="4"/>
      <c r="D21" s="10"/>
      <c r="E21" s="5"/>
    </row>
    <row r="22" spans="2:5" x14ac:dyDescent="0.25">
      <c r="B22" s="4"/>
      <c r="C22" s="9" t="s">
        <v>14</v>
      </c>
      <c r="D22" s="13"/>
      <c r="E22" s="5"/>
    </row>
    <row r="23" spans="2:5" ht="8.25" customHeight="1" x14ac:dyDescent="0.25">
      <c r="B23" s="4"/>
      <c r="E23" s="5"/>
    </row>
    <row r="24" spans="2:5" x14ac:dyDescent="0.25">
      <c r="B24" s="4"/>
      <c r="D24" s="12" t="str">
        <f>IF(D22="","",IF(D22=D17-D18-D19-D20,"Correct!","Wrong"))</f>
        <v/>
      </c>
      <c r="E24" s="5"/>
    </row>
    <row r="25" spans="2:5" ht="9" customHeight="1" thickBot="1" x14ac:dyDescent="0.3">
      <c r="B25" s="6"/>
      <c r="C25" s="7"/>
      <c r="D25" s="7"/>
      <c r="E25" s="8"/>
    </row>
  </sheetData>
  <sheetProtection sheet="1" objects="1" scenarios="1"/>
  <conditionalFormatting sqref="D10 D24">
    <cfRule type="containsText" dxfId="17" priority="1" operator="containsText" text="Wrong">
      <formula>NOT(ISERROR(SEARCH("Wrong",D10)))</formula>
    </cfRule>
    <cfRule type="containsText" dxfId="16" priority="2" operator="containsText" text="Correct">
      <formula>NOT(ISERROR(SEARCH("Correct",D10)))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9659-7FCA-4DEB-9B4D-7C0DF9144BEB}">
  <sheetPr codeName="Sheet3">
    <tabColor theme="3" tint="0.249977111117893"/>
  </sheetPr>
  <dimension ref="B1:U21"/>
  <sheetViews>
    <sheetView showGridLines="0" workbookViewId="0">
      <selection activeCell="E9" sqref="E9"/>
    </sheetView>
  </sheetViews>
  <sheetFormatPr defaultRowHeight="15" x14ac:dyDescent="0.25"/>
  <cols>
    <col min="1" max="1" width="3.5703125" style="16" customWidth="1"/>
    <col min="2" max="2" width="3.28515625" style="16" customWidth="1"/>
    <col min="3" max="3" width="15.140625" style="16" customWidth="1"/>
    <col min="4" max="4" width="1.42578125" style="16" customWidth="1"/>
    <col min="5" max="5" width="13.42578125" style="16" customWidth="1"/>
    <col min="6" max="6" width="1.5703125" style="16" customWidth="1"/>
    <col min="7" max="7" width="13.28515625" style="16" customWidth="1"/>
    <col min="8" max="8" width="2.42578125" style="16" customWidth="1"/>
    <col min="9" max="9" width="5" style="16" customWidth="1"/>
    <col min="10" max="10" width="3.42578125" style="16" customWidth="1"/>
    <col min="11" max="11" width="13.85546875" style="16" customWidth="1"/>
    <col min="12" max="12" width="1.5703125" style="16" customWidth="1"/>
    <col min="13" max="13" width="13.85546875" style="16" customWidth="1"/>
    <col min="14" max="14" width="1.5703125" style="16" customWidth="1"/>
    <col min="15" max="15" width="13.85546875" style="16" customWidth="1"/>
    <col min="16" max="17" width="3.42578125" style="16" customWidth="1"/>
    <col min="18" max="16384" width="9.140625" style="16"/>
  </cols>
  <sheetData>
    <row r="1" spans="2:21" ht="15" customHeight="1" thickBot="1" x14ac:dyDescent="0.3"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2:21" ht="21.75" thickBot="1" x14ac:dyDescent="0.4">
      <c r="B2" s="177" t="s">
        <v>19</v>
      </c>
      <c r="C2" s="178"/>
      <c r="D2" s="178"/>
      <c r="E2" s="178"/>
      <c r="F2" s="178"/>
      <c r="G2" s="178"/>
      <c r="H2" s="179"/>
      <c r="J2" s="180" t="s">
        <v>26</v>
      </c>
      <c r="K2" s="181"/>
      <c r="L2" s="181"/>
      <c r="M2" s="181"/>
      <c r="N2" s="181"/>
      <c r="O2" s="181"/>
      <c r="P2" s="182"/>
    </row>
    <row r="3" spans="2:21" ht="19.5" thickBot="1" x14ac:dyDescent="0.35">
      <c r="B3" s="18"/>
      <c r="C3" s="18"/>
      <c r="D3" s="18"/>
      <c r="E3" s="18"/>
      <c r="F3" s="18"/>
      <c r="G3" s="18"/>
      <c r="H3" s="18"/>
      <c r="J3"/>
      <c r="K3" s="57"/>
      <c r="L3" s="57"/>
      <c r="M3" s="57"/>
      <c r="N3" s="58"/>
      <c r="O3" s="58"/>
      <c r="P3" s="58"/>
    </row>
    <row r="4" spans="2:21" ht="15.75" thickBot="1" x14ac:dyDescent="0.3">
      <c r="B4" s="19"/>
      <c r="C4" s="20"/>
      <c r="D4" s="21"/>
      <c r="E4" s="21"/>
      <c r="F4" s="21"/>
      <c r="G4" s="21"/>
      <c r="H4" s="22"/>
      <c r="I4" s="17"/>
      <c r="J4" s="1"/>
      <c r="K4" s="2"/>
      <c r="L4" s="2"/>
      <c r="M4" s="2"/>
      <c r="N4" s="2"/>
      <c r="O4" s="2"/>
      <c r="P4" s="3"/>
    </row>
    <row r="5" spans="2:21" ht="19.5" thickBot="1" x14ac:dyDescent="0.35">
      <c r="B5" s="23"/>
      <c r="C5" s="27" t="s">
        <v>21</v>
      </c>
      <c r="E5" s="24">
        <v>645.78</v>
      </c>
      <c r="F5" s="17"/>
      <c r="G5" s="17"/>
      <c r="H5" s="25"/>
      <c r="I5" s="17"/>
      <c r="J5" s="4"/>
      <c r="K5"/>
      <c r="L5"/>
      <c r="M5" s="77">
        <v>25</v>
      </c>
      <c r="N5"/>
      <c r="O5" s="27" t="s">
        <v>31</v>
      </c>
      <c r="P5" s="5"/>
    </row>
    <row r="6" spans="2:21" ht="7.5" customHeight="1" thickBot="1" x14ac:dyDescent="0.3">
      <c r="B6" s="23"/>
      <c r="C6" s="17"/>
      <c r="D6" s="17"/>
      <c r="E6" s="17"/>
      <c r="F6" s="17"/>
      <c r="G6" s="17"/>
      <c r="H6" s="25"/>
      <c r="I6" s="17"/>
      <c r="J6" s="4"/>
      <c r="K6"/>
      <c r="L6"/>
      <c r="M6" s="78"/>
      <c r="N6"/>
      <c r="O6"/>
      <c r="P6" s="5"/>
    </row>
    <row r="7" spans="2:21" ht="19.5" thickBot="1" x14ac:dyDescent="0.35">
      <c r="B7" s="23"/>
      <c r="C7" s="27" t="s">
        <v>22</v>
      </c>
      <c r="E7" s="24">
        <v>842.32</v>
      </c>
      <c r="F7" s="46"/>
      <c r="G7" s="46" t="str">
        <f>IF($D$1="Y","Add Variable Costs to Fixed Costs","")</f>
        <v/>
      </c>
      <c r="H7" s="47"/>
      <c r="I7" s="17"/>
      <c r="J7" s="4"/>
      <c r="K7"/>
      <c r="L7"/>
      <c r="M7" s="77">
        <v>11</v>
      </c>
      <c r="N7"/>
      <c r="O7" s="27" t="s">
        <v>32</v>
      </c>
      <c r="P7" s="5"/>
    </row>
    <row r="8" spans="2:21" ht="8.25" customHeight="1" thickBot="1" x14ac:dyDescent="0.35">
      <c r="B8" s="23"/>
      <c r="C8" s="48"/>
      <c r="E8" s="26"/>
      <c r="F8" s="46"/>
      <c r="G8" s="46"/>
      <c r="H8" s="47"/>
      <c r="I8" s="17"/>
      <c r="J8" s="4"/>
      <c r="K8"/>
      <c r="L8"/>
      <c r="M8" s="78"/>
      <c r="N8"/>
      <c r="O8"/>
      <c r="P8" s="5"/>
    </row>
    <row r="9" spans="2:21" ht="20.25" thickTop="1" thickBot="1" x14ac:dyDescent="0.35">
      <c r="B9" s="23"/>
      <c r="C9" s="27" t="s">
        <v>20</v>
      </c>
      <c r="E9" s="28"/>
      <c r="F9" s="29"/>
      <c r="G9" s="29" t="str">
        <f>IF(E9&lt;&gt;"",IF(E9=0,"",IF(E9=E5+E7,"CORRECT","WRONG!")),"")</f>
        <v/>
      </c>
      <c r="H9" s="49"/>
      <c r="I9" s="17"/>
      <c r="J9" s="4"/>
      <c r="K9" s="69" t="str">
        <f>IF(M9&lt;&gt;"",IF(M9=0,"",IF(M9=M5-M7,"CORRECT","WRONG!")),"")</f>
        <v/>
      </c>
      <c r="L9" s="69"/>
      <c r="M9" s="79"/>
      <c r="N9"/>
      <c r="O9" s="60" t="s">
        <v>33</v>
      </c>
      <c r="P9" s="5"/>
      <c r="U9" s="36"/>
    </row>
    <row r="10" spans="2:21" s="36" customFormat="1" ht="19.5" thickBot="1" x14ac:dyDescent="0.35">
      <c r="B10" s="30"/>
      <c r="C10" s="31"/>
      <c r="D10" s="32"/>
      <c r="E10" s="33"/>
      <c r="F10" s="34"/>
      <c r="G10" s="34"/>
      <c r="H10" s="50"/>
      <c r="I10" s="35"/>
      <c r="J10" s="64"/>
      <c r="K10" s="70"/>
      <c r="L10" s="70"/>
      <c r="M10" s="67"/>
      <c r="N10" s="66"/>
      <c r="O10" s="71"/>
      <c r="P10" s="72"/>
    </row>
    <row r="11" spans="2:21" s="36" customFormat="1" ht="19.5" thickBot="1" x14ac:dyDescent="0.35">
      <c r="C11" s="37"/>
      <c r="E11" s="38"/>
      <c r="F11" s="39"/>
      <c r="G11" s="39"/>
      <c r="H11" s="39"/>
      <c r="I11" s="35"/>
      <c r="J11" s="17"/>
      <c r="K11" s="17"/>
      <c r="L11" s="17"/>
      <c r="M11" s="17"/>
      <c r="N11" s="17"/>
      <c r="O11" s="17"/>
      <c r="P11" s="16"/>
    </row>
    <row r="12" spans="2:21" ht="19.5" thickBot="1" x14ac:dyDescent="0.35">
      <c r="B12" s="19"/>
      <c r="C12" s="20"/>
      <c r="D12" s="21"/>
      <c r="E12" s="40"/>
      <c r="F12" s="21"/>
      <c r="G12" s="21"/>
      <c r="H12" s="51"/>
      <c r="I12" s="17"/>
      <c r="J12" s="1"/>
      <c r="K12" s="2"/>
      <c r="L12" s="2"/>
      <c r="M12" s="2"/>
      <c r="N12" s="2"/>
      <c r="O12" s="2"/>
      <c r="P12" s="3"/>
    </row>
    <row r="13" spans="2:21" ht="19.5" thickBot="1" x14ac:dyDescent="0.35">
      <c r="B13" s="23"/>
      <c r="C13" s="27" t="s">
        <v>23</v>
      </c>
      <c r="E13" s="27" t="s">
        <v>24</v>
      </c>
      <c r="G13" s="27" t="s">
        <v>25</v>
      </c>
      <c r="H13" s="49"/>
      <c r="J13" s="4"/>
      <c r="K13" s="27" t="s">
        <v>27</v>
      </c>
      <c r="L13" s="74"/>
      <c r="M13" s="27" t="s">
        <v>28</v>
      </c>
      <c r="N13"/>
      <c r="O13" s="60" t="s">
        <v>29</v>
      </c>
      <c r="P13" s="5"/>
    </row>
    <row r="14" spans="2:21" ht="6.75" customHeight="1" thickBot="1" x14ac:dyDescent="0.35">
      <c r="B14" s="23"/>
      <c r="C14" s="52"/>
      <c r="E14" s="52"/>
      <c r="G14" s="52"/>
      <c r="H14" s="49"/>
      <c r="J14" s="4"/>
      <c r="K14"/>
      <c r="L14" s="74"/>
      <c r="M14"/>
      <c r="N14"/>
      <c r="O14"/>
      <c r="P14" s="5"/>
    </row>
    <row r="15" spans="2:21" ht="20.25" thickTop="1" thickBot="1" x14ac:dyDescent="0.35">
      <c r="B15" s="23"/>
      <c r="C15" s="24">
        <v>163.44999999999999</v>
      </c>
      <c r="E15" s="24">
        <v>45.6</v>
      </c>
      <c r="G15" s="28"/>
      <c r="H15" s="53"/>
      <c r="J15" s="4"/>
      <c r="K15" s="61">
        <v>2950</v>
      </c>
      <c r="L15" s="74"/>
      <c r="M15" s="61">
        <v>943.45</v>
      </c>
      <c r="N15"/>
      <c r="O15" s="62"/>
      <c r="P15" s="63" t="s">
        <v>30</v>
      </c>
    </row>
    <row r="16" spans="2:21" s="36" customFormat="1" ht="19.5" thickTop="1" x14ac:dyDescent="0.3">
      <c r="B16" s="42"/>
      <c r="C16" s="37"/>
      <c r="E16" s="54"/>
      <c r="F16" s="54"/>
      <c r="G16" s="29" t="str">
        <f>IF(G15&lt;&gt;"",IF(G15=0,"",IF(G15=C15+E15,"CORRECT","WRONG!")),"")</f>
        <v/>
      </c>
      <c r="H16" s="55"/>
      <c r="J16" s="73"/>
      <c r="K16" s="74"/>
      <c r="L16" s="74"/>
      <c r="M16" s="74"/>
      <c r="N16" s="75"/>
      <c r="O16" s="29" t="str">
        <f>IF(O15&lt;&gt;"",IF(O15=0,"",IF(O15=K15-M15,"CORRECT","WRONG!")),"")</f>
        <v/>
      </c>
      <c r="P16" s="76"/>
    </row>
    <row r="17" spans="2:16" s="36" customFormat="1" ht="6.75" customHeight="1" thickBot="1" x14ac:dyDescent="0.35">
      <c r="B17" s="30"/>
      <c r="C17" s="31"/>
      <c r="D17" s="32"/>
      <c r="E17" s="43"/>
      <c r="F17" s="43"/>
      <c r="G17" s="43"/>
      <c r="H17" s="56"/>
      <c r="J17" s="64"/>
      <c r="K17" s="65"/>
      <c r="L17" s="65"/>
      <c r="M17" s="65"/>
      <c r="N17" s="66"/>
      <c r="O17" s="67"/>
      <c r="P17" s="68"/>
    </row>
    <row r="18" spans="2:16" x14ac:dyDescent="0.25">
      <c r="D18" s="17"/>
      <c r="E18" s="17"/>
      <c r="F18" s="17"/>
      <c r="G18" s="17"/>
      <c r="H18" s="17"/>
      <c r="I18" s="17"/>
    </row>
    <row r="19" spans="2:16" x14ac:dyDescent="0.25">
      <c r="D19" s="17"/>
      <c r="E19" s="17"/>
      <c r="F19" s="17"/>
      <c r="G19" s="17"/>
      <c r="H19" s="17"/>
      <c r="I19" s="17"/>
    </row>
    <row r="20" spans="2:16" x14ac:dyDescent="0.25">
      <c r="D20" s="17"/>
      <c r="E20" s="17"/>
      <c r="F20" s="17"/>
      <c r="G20" s="17"/>
      <c r="H20" s="17"/>
      <c r="I20" s="17"/>
    </row>
    <row r="21" spans="2:16" x14ac:dyDescent="0.25">
      <c r="D21" s="17"/>
      <c r="E21" s="17"/>
      <c r="F21" s="17"/>
      <c r="G21" s="17"/>
      <c r="H21" s="17"/>
      <c r="I21" s="17"/>
    </row>
  </sheetData>
  <sheetProtection sheet="1" objects="1" scenarios="1"/>
  <mergeCells count="2">
    <mergeCell ref="B2:H2"/>
    <mergeCell ref="J2:P2"/>
  </mergeCells>
  <conditionalFormatting sqref="F9:G9">
    <cfRule type="cellIs" dxfId="15" priority="5" operator="equal">
      <formula>"WRONG!"</formula>
    </cfRule>
  </conditionalFormatting>
  <conditionalFormatting sqref="G16">
    <cfRule type="cellIs" dxfId="14" priority="4" operator="equal">
      <formula>"WRONG!"</formula>
    </cfRule>
  </conditionalFormatting>
  <conditionalFormatting sqref="K9:L9">
    <cfRule type="cellIs" dxfId="13" priority="1" operator="equal">
      <formula>"WRONG!"</formula>
    </cfRule>
  </conditionalFormatting>
  <conditionalFormatting sqref="O16">
    <cfRule type="cellIs" dxfId="12" priority="2" operator="equal">
      <formula>"WRONG!"</formula>
    </cfRule>
  </conditionalFormatting>
  <conditionalFormatting sqref="P15">
    <cfRule type="cellIs" dxfId="11" priority="3" operator="equal">
      <formula>"WRONG!"</formula>
    </cfRule>
  </conditionalFormatting>
  <printOptions gridLinesSet="0"/>
  <pageMargins left="0.75" right="0.75" top="1" bottom="1" header="0.5" footer="0.5"/>
  <headerFooter alignWithMargins="0">
    <oddHeader>&amp;A</oddHeader>
    <oddFooter>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8F4F0-461B-4D32-857B-0DF22D6ED995}">
  <sheetPr codeName="Sheet4">
    <tabColor theme="3" tint="0.249977111117893"/>
  </sheetPr>
  <dimension ref="B1:U21"/>
  <sheetViews>
    <sheetView showGridLines="0" workbookViewId="0">
      <selection activeCell="E9" sqref="E9"/>
    </sheetView>
  </sheetViews>
  <sheetFormatPr defaultRowHeight="15" x14ac:dyDescent="0.25"/>
  <cols>
    <col min="1" max="1" width="3.5703125" style="16" customWidth="1"/>
    <col min="2" max="2" width="3.42578125" style="16" customWidth="1"/>
    <col min="3" max="3" width="13.85546875" style="16" customWidth="1"/>
    <col min="4" max="4" width="1.5703125" style="16" customWidth="1"/>
    <col min="5" max="5" width="14.28515625" style="16" bestFit="1" customWidth="1"/>
    <col min="6" max="6" width="1.5703125" style="16" customWidth="1"/>
    <col min="7" max="7" width="15.140625" style="16" customWidth="1"/>
    <col min="8" max="8" width="3.42578125" style="16" customWidth="1"/>
    <col min="9" max="9" width="5.140625" style="16" customWidth="1"/>
    <col min="10" max="10" width="3.28515625" style="16" customWidth="1"/>
    <col min="11" max="11" width="18.7109375" style="16" customWidth="1"/>
    <col min="12" max="12" width="1.42578125" style="16" customWidth="1"/>
    <col min="13" max="13" width="16.5703125" style="16" customWidth="1"/>
    <col min="14" max="14" width="1.5703125" style="16" customWidth="1"/>
    <col min="15" max="15" width="16.140625" style="16" customWidth="1"/>
    <col min="16" max="16" width="2.42578125" style="16" customWidth="1"/>
    <col min="17" max="17" width="5" style="16" customWidth="1"/>
    <col min="18" max="16384" width="9.140625" style="16"/>
  </cols>
  <sheetData>
    <row r="1" spans="2:21" ht="15" customHeight="1" thickBot="1" x14ac:dyDescent="0.3">
      <c r="B1" s="17"/>
      <c r="C1" s="17"/>
      <c r="D1" s="17"/>
      <c r="E1" s="17"/>
      <c r="F1" s="17"/>
      <c r="G1" s="17"/>
      <c r="L1" s="17"/>
      <c r="M1" s="17"/>
      <c r="N1" s="17"/>
      <c r="O1" s="17"/>
      <c r="P1" s="17"/>
      <c r="Q1" s="17"/>
    </row>
    <row r="2" spans="2:21" ht="21.75" thickBot="1" x14ac:dyDescent="0.4">
      <c r="B2" s="180" t="s">
        <v>35</v>
      </c>
      <c r="C2" s="181"/>
      <c r="D2" s="181"/>
      <c r="E2" s="181"/>
      <c r="F2" s="181"/>
      <c r="G2" s="181"/>
      <c r="H2" s="182"/>
      <c r="J2" s="177" t="s">
        <v>34</v>
      </c>
      <c r="K2" s="178"/>
      <c r="L2" s="178"/>
      <c r="M2" s="178"/>
      <c r="N2" s="178"/>
      <c r="O2" s="178"/>
      <c r="P2" s="179"/>
    </row>
    <row r="3" spans="2:21" ht="19.5" thickBot="1" x14ac:dyDescent="0.35">
      <c r="B3"/>
      <c r="C3" s="57"/>
      <c r="D3" s="57"/>
      <c r="E3" s="57"/>
      <c r="F3" s="58"/>
      <c r="G3" s="58"/>
      <c r="H3" s="58"/>
      <c r="J3" s="18"/>
      <c r="K3" s="18"/>
      <c r="L3" s="18"/>
      <c r="M3" s="18"/>
      <c r="N3" s="18"/>
      <c r="O3" s="18"/>
      <c r="P3" s="18"/>
    </row>
    <row r="4" spans="2:21" ht="15.75" thickBot="1" x14ac:dyDescent="0.3">
      <c r="B4" s="1"/>
      <c r="C4" s="2"/>
      <c r="D4" s="2"/>
      <c r="E4" s="2"/>
      <c r="F4" s="2"/>
      <c r="G4" s="2"/>
      <c r="H4" s="3"/>
      <c r="J4" s="19"/>
      <c r="K4" s="20"/>
      <c r="L4" s="21"/>
      <c r="M4" s="21"/>
      <c r="N4" s="21"/>
      <c r="O4" s="21"/>
      <c r="P4" s="22"/>
      <c r="Q4" s="17"/>
    </row>
    <row r="5" spans="2:21" ht="19.5" thickBot="1" x14ac:dyDescent="0.35">
      <c r="B5" s="4"/>
      <c r="C5"/>
      <c r="D5"/>
      <c r="E5" s="61">
        <v>564.5</v>
      </c>
      <c r="F5"/>
      <c r="G5" s="27" t="s">
        <v>43</v>
      </c>
      <c r="H5" s="5"/>
      <c r="J5" s="23"/>
      <c r="K5" s="27" t="s">
        <v>36</v>
      </c>
      <c r="M5" s="24">
        <v>345</v>
      </c>
      <c r="N5" s="17"/>
      <c r="O5" s="17"/>
      <c r="P5" s="25"/>
      <c r="Q5" s="17"/>
    </row>
    <row r="6" spans="2:21" ht="7.5" customHeight="1" thickBot="1" x14ac:dyDescent="0.3">
      <c r="B6" s="4"/>
      <c r="C6"/>
      <c r="D6"/>
      <c r="E6" s="78"/>
      <c r="F6"/>
      <c r="G6"/>
      <c r="H6" s="5"/>
      <c r="J6" s="23"/>
      <c r="K6" s="17"/>
      <c r="L6" s="17"/>
      <c r="M6" s="17"/>
      <c r="N6" s="17"/>
      <c r="O6" s="17"/>
      <c r="P6" s="25"/>
      <c r="Q6" s="17"/>
    </row>
    <row r="7" spans="2:21" ht="19.5" thickBot="1" x14ac:dyDescent="0.35">
      <c r="B7" s="4"/>
      <c r="C7"/>
      <c r="D7"/>
      <c r="E7" s="77">
        <v>123</v>
      </c>
      <c r="F7"/>
      <c r="G7" s="27" t="s">
        <v>42</v>
      </c>
      <c r="H7" s="5"/>
      <c r="J7" s="23"/>
      <c r="K7" s="27" t="s">
        <v>37</v>
      </c>
      <c r="M7" s="80">
        <v>9</v>
      </c>
      <c r="N7" s="46"/>
      <c r="O7" s="46" t="str">
        <f>IF($L$1="Y","Add Variable Costs to Fixed Costs","")</f>
        <v/>
      </c>
      <c r="P7" s="47"/>
      <c r="Q7" s="17"/>
    </row>
    <row r="8" spans="2:21" ht="8.25" customHeight="1" thickBot="1" x14ac:dyDescent="0.35">
      <c r="B8" s="4"/>
      <c r="C8"/>
      <c r="D8"/>
      <c r="E8" s="78"/>
      <c r="F8"/>
      <c r="G8"/>
      <c r="H8" s="5"/>
      <c r="J8" s="23"/>
      <c r="K8" s="48"/>
      <c r="M8" s="26"/>
      <c r="N8" s="46"/>
      <c r="O8" s="46"/>
      <c r="P8" s="47"/>
      <c r="Q8" s="17"/>
    </row>
    <row r="9" spans="2:21" ht="20.25" thickTop="1" thickBot="1" x14ac:dyDescent="0.35">
      <c r="B9" s="4"/>
      <c r="C9" s="69" t="str">
        <f>IF(E9&lt;&gt;"",IF(E9=0,"",IF(E9=E5*E7,"CORRECT","WRONG!")),"")</f>
        <v/>
      </c>
      <c r="D9" s="69"/>
      <c r="E9" s="82"/>
      <c r="F9"/>
      <c r="G9" s="60" t="s">
        <v>33</v>
      </c>
      <c r="H9" s="5"/>
      <c r="J9" s="23"/>
      <c r="K9" s="27" t="s">
        <v>38</v>
      </c>
      <c r="M9" s="28"/>
      <c r="N9" s="29"/>
      <c r="O9" s="29" t="str">
        <f>IF(M9&lt;&gt;"",IF(M9=0,"",IF(M9=M5/M7,"CORRECT","WRONG!")),"")</f>
        <v/>
      </c>
      <c r="P9" s="49"/>
      <c r="Q9" s="17"/>
      <c r="U9" s="36"/>
    </row>
    <row r="10" spans="2:21" s="36" customFormat="1" ht="20.25" thickTop="1" thickBot="1" x14ac:dyDescent="0.35">
      <c r="B10" s="64"/>
      <c r="C10" s="70"/>
      <c r="D10" s="70"/>
      <c r="E10" s="67"/>
      <c r="F10" s="66"/>
      <c r="G10" s="71"/>
      <c r="H10" s="72"/>
      <c r="J10" s="30"/>
      <c r="K10" s="31"/>
      <c r="L10" s="32"/>
      <c r="M10" s="33"/>
      <c r="N10" s="34"/>
      <c r="O10" s="34"/>
      <c r="P10" s="50"/>
      <c r="Q10" s="35"/>
    </row>
    <row r="11" spans="2:21" s="36" customFormat="1" ht="19.5" thickBot="1" x14ac:dyDescent="0.35">
      <c r="B11" s="17"/>
      <c r="C11" s="17"/>
      <c r="D11" s="17"/>
      <c r="E11" s="17"/>
      <c r="F11" s="17"/>
      <c r="G11" s="17"/>
      <c r="H11" s="16"/>
      <c r="K11" s="37"/>
      <c r="M11" s="38"/>
      <c r="N11" s="39"/>
      <c r="O11" s="39"/>
      <c r="P11" s="39"/>
      <c r="Q11" s="35"/>
    </row>
    <row r="12" spans="2:21" ht="19.5" thickBot="1" x14ac:dyDescent="0.35">
      <c r="B12" s="1"/>
      <c r="C12" s="2"/>
      <c r="D12" s="2"/>
      <c r="E12" s="2"/>
      <c r="F12" s="2"/>
      <c r="G12" s="2"/>
      <c r="H12" s="3"/>
      <c r="J12" s="19"/>
      <c r="K12" s="20"/>
      <c r="L12" s="21"/>
      <c r="M12" s="40"/>
      <c r="N12" s="21"/>
      <c r="O12" s="21"/>
      <c r="P12" s="51"/>
      <c r="Q12" s="17"/>
    </row>
    <row r="13" spans="2:21" ht="19.5" thickBot="1" x14ac:dyDescent="0.35">
      <c r="B13" s="4"/>
      <c r="C13" s="27" t="s">
        <v>27</v>
      </c>
      <c r="D13" s="74"/>
      <c r="E13" s="27" t="s">
        <v>44</v>
      </c>
      <c r="F13"/>
      <c r="G13" s="60" t="s">
        <v>45</v>
      </c>
      <c r="H13" s="5"/>
      <c r="J13" s="23"/>
      <c r="K13" s="27" t="s">
        <v>39</v>
      </c>
      <c r="M13" s="27" t="s">
        <v>40</v>
      </c>
      <c r="O13" s="27" t="s">
        <v>41</v>
      </c>
      <c r="P13" s="49"/>
    </row>
    <row r="14" spans="2:21" ht="6.75" customHeight="1" thickBot="1" x14ac:dyDescent="0.35">
      <c r="B14" s="4"/>
      <c r="C14"/>
      <c r="D14" s="74"/>
      <c r="E14"/>
      <c r="F14"/>
      <c r="G14"/>
      <c r="H14" s="5"/>
      <c r="J14" s="23"/>
      <c r="K14" s="52"/>
      <c r="M14" s="52"/>
      <c r="O14" s="52"/>
      <c r="P14" s="49"/>
    </row>
    <row r="15" spans="2:21" ht="20.25" thickTop="1" thickBot="1" x14ac:dyDescent="0.35">
      <c r="B15" s="4"/>
      <c r="C15" s="61">
        <v>2950</v>
      </c>
      <c r="D15" s="74"/>
      <c r="E15" s="81">
        <v>0.12</v>
      </c>
      <c r="F15"/>
      <c r="G15" s="62"/>
      <c r="H15" s="63" t="s">
        <v>30</v>
      </c>
      <c r="J15" s="23"/>
      <c r="K15" s="24">
        <v>2545</v>
      </c>
      <c r="M15" s="80">
        <v>12</v>
      </c>
      <c r="O15" s="28"/>
      <c r="P15" s="53"/>
    </row>
    <row r="16" spans="2:21" s="36" customFormat="1" ht="19.5" thickTop="1" x14ac:dyDescent="0.3">
      <c r="B16" s="73"/>
      <c r="C16" s="74"/>
      <c r="D16" s="74"/>
      <c r="E16" s="74"/>
      <c r="F16" s="75"/>
      <c r="G16" s="29" t="str">
        <f>IF(G15&lt;&gt;"",IF(G15=0,"",IF(G15=C15*E15,"CORRECT","WRONG!")),"")</f>
        <v/>
      </c>
      <c r="H16" s="76"/>
      <c r="J16" s="42"/>
      <c r="K16" s="37"/>
      <c r="M16" s="54"/>
      <c r="N16" s="54"/>
      <c r="O16" s="29" t="str">
        <f>IF(O15&lt;&gt;"",IF(O15=0,"",IF(O15=K15/M15,"CORRECT","WRONG!")),"")</f>
        <v/>
      </c>
      <c r="P16" s="55"/>
    </row>
    <row r="17" spans="2:17" s="36" customFormat="1" ht="6.75" customHeight="1" thickBot="1" x14ac:dyDescent="0.35">
      <c r="B17" s="64"/>
      <c r="C17" s="65"/>
      <c r="D17" s="65"/>
      <c r="E17" s="65"/>
      <c r="F17" s="66"/>
      <c r="G17" s="67"/>
      <c r="H17" s="68"/>
      <c r="J17" s="30"/>
      <c r="K17" s="31"/>
      <c r="L17" s="32"/>
      <c r="M17" s="43"/>
      <c r="N17" s="43"/>
      <c r="O17" s="43"/>
      <c r="P17" s="56"/>
    </row>
    <row r="18" spans="2:17" x14ac:dyDescent="0.25">
      <c r="L18" s="17"/>
      <c r="M18" s="17"/>
      <c r="N18" s="17"/>
      <c r="O18" s="17"/>
      <c r="P18" s="17"/>
      <c r="Q18" s="17"/>
    </row>
    <row r="19" spans="2:17" x14ac:dyDescent="0.25">
      <c r="L19" s="17"/>
      <c r="M19" s="17"/>
      <c r="N19" s="17"/>
      <c r="O19" s="17"/>
      <c r="P19" s="17"/>
      <c r="Q19" s="17"/>
    </row>
    <row r="20" spans="2:17" x14ac:dyDescent="0.25">
      <c r="L20" s="17"/>
      <c r="M20" s="17"/>
      <c r="N20" s="17"/>
      <c r="O20" s="17"/>
      <c r="P20" s="17"/>
      <c r="Q20" s="17"/>
    </row>
    <row r="21" spans="2:17" x14ac:dyDescent="0.25">
      <c r="L21" s="17"/>
      <c r="M21" s="17"/>
      <c r="N21" s="17"/>
      <c r="O21" s="17"/>
      <c r="P21" s="17"/>
      <c r="Q21" s="17"/>
    </row>
  </sheetData>
  <sheetProtection sheet="1" objects="1" scenarios="1"/>
  <mergeCells count="2">
    <mergeCell ref="J2:P2"/>
    <mergeCell ref="B2:H2"/>
  </mergeCells>
  <conditionalFormatting sqref="C9:D9">
    <cfRule type="cellIs" dxfId="10" priority="1" operator="equal">
      <formula>"WRONG!"</formula>
    </cfRule>
  </conditionalFormatting>
  <conditionalFormatting sqref="G16">
    <cfRule type="cellIs" dxfId="9" priority="2" operator="equal">
      <formula>"WRONG!"</formula>
    </cfRule>
  </conditionalFormatting>
  <conditionalFormatting sqref="H15">
    <cfRule type="cellIs" dxfId="8" priority="3" operator="equal">
      <formula>"WRONG!"</formula>
    </cfRule>
  </conditionalFormatting>
  <conditionalFormatting sqref="N9:O9">
    <cfRule type="cellIs" dxfId="7" priority="5" operator="equal">
      <formula>"WRONG!"</formula>
    </cfRule>
  </conditionalFormatting>
  <conditionalFormatting sqref="O16">
    <cfRule type="cellIs" dxfId="6" priority="4" operator="equal">
      <formula>"WRONG!"</formula>
    </cfRule>
  </conditionalFormatting>
  <printOptions gridLinesSet="0"/>
  <pageMargins left="0.75" right="0.75" top="1" bottom="1" header="0.5" footer="0.5"/>
  <headerFooter alignWithMargins="0">
    <oddHeader>&amp;A</oddHeader>
    <oddFooter>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44DB-A05D-483E-859A-3E6E7E7DEC10}">
  <sheetPr codeName="Sheet5">
    <tabColor theme="8" tint="-0.499984740745262"/>
  </sheetPr>
  <dimension ref="B1:Q20"/>
  <sheetViews>
    <sheetView showGridLines="0" workbookViewId="0">
      <selection activeCell="I13" sqref="I13"/>
    </sheetView>
  </sheetViews>
  <sheetFormatPr defaultRowHeight="15" x14ac:dyDescent="0.25"/>
  <cols>
    <col min="1" max="1" width="2.7109375" style="16" customWidth="1"/>
    <col min="2" max="2" width="3.42578125" style="16" customWidth="1"/>
    <col min="3" max="6" width="13.42578125" style="16" customWidth="1"/>
    <col min="7" max="7" width="2.28515625" style="16" customWidth="1"/>
    <col min="8" max="8" width="3" style="16" customWidth="1"/>
    <col min="9" max="9" width="14.140625" style="16" customWidth="1"/>
    <col min="10" max="10" width="3" style="16" customWidth="1"/>
    <col min="11" max="11" width="4.5703125" style="16" customWidth="1"/>
    <col min="12" max="12" width="3.28515625" style="16" customWidth="1"/>
    <col min="13" max="16" width="16.5703125" style="16" customWidth="1"/>
    <col min="17" max="17" width="15" style="16" customWidth="1"/>
    <col min="18" max="16384" width="9.140625" style="16"/>
  </cols>
  <sheetData>
    <row r="1" spans="2:17" ht="9" customHeight="1" x14ac:dyDescent="0.25"/>
    <row r="2" spans="2:17" ht="21" x14ac:dyDescent="0.35">
      <c r="B2" s="183" t="s">
        <v>46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</row>
    <row r="3" spans="2:17" ht="15.75" thickBot="1" x14ac:dyDescent="0.3">
      <c r="C3" s="83"/>
      <c r="D3" s="83"/>
      <c r="E3" s="84"/>
      <c r="F3" s="84"/>
      <c r="G3" s="84"/>
      <c r="H3" s="84"/>
      <c r="I3" s="84"/>
    </row>
    <row r="4" spans="2:17" ht="15.75" thickBot="1" x14ac:dyDescent="0.3">
      <c r="C4" s="83"/>
      <c r="D4" s="83"/>
      <c r="E4" s="84"/>
      <c r="F4" s="84"/>
      <c r="G4" s="84"/>
      <c r="H4" s="85"/>
      <c r="I4" s="86"/>
      <c r="J4" s="87"/>
      <c r="L4" s="19"/>
      <c r="M4" s="109"/>
      <c r="N4" s="109"/>
      <c r="O4" s="109"/>
      <c r="P4" s="109"/>
      <c r="Q4" s="110"/>
    </row>
    <row r="5" spans="2:17" ht="19.5" thickBot="1" x14ac:dyDescent="0.35">
      <c r="H5" s="23"/>
      <c r="I5" s="88" t="s">
        <v>59</v>
      </c>
      <c r="J5" s="41"/>
      <c r="L5" s="23"/>
      <c r="M5" s="59" t="str">
        <f ca="1">YEAR(TODAY())-2&amp;" Costs"</f>
        <v>2023 Costs</v>
      </c>
      <c r="N5" s="59" t="str">
        <f ca="1">YEAR(TODAY())-1&amp;" Costs"</f>
        <v>2024 Costs</v>
      </c>
      <c r="O5" s="59" t="str">
        <f ca="1">YEAR(TODAY())&amp;" Costs"</f>
        <v>2025 Costs</v>
      </c>
      <c r="P5" s="111" t="s">
        <v>58</v>
      </c>
      <c r="Q5" s="112"/>
    </row>
    <row r="6" spans="2:17" ht="20.25" thickTop="1" thickBot="1" x14ac:dyDescent="0.35">
      <c r="H6" s="23"/>
      <c r="I6" s="89"/>
      <c r="J6" s="41"/>
      <c r="L6" s="23"/>
      <c r="M6" s="113"/>
      <c r="N6" s="113">
        <v>58965</v>
      </c>
      <c r="O6" s="113">
        <v>15124</v>
      </c>
      <c r="P6" s="62"/>
      <c r="Q6" s="114" t="str">
        <f t="shared" ref="Q6:Q12" si="0">IF(P6&lt;&gt;"",IF(P6=0,"",IF(P6=SUM(L6:O6),"CORRECT","WRONG!")),"")</f>
        <v/>
      </c>
    </row>
    <row r="7" spans="2:17" ht="20.25" thickTop="1" thickBot="1" x14ac:dyDescent="0.35">
      <c r="C7" s="90" t="s">
        <v>47</v>
      </c>
      <c r="D7" s="91"/>
      <c r="E7" s="91"/>
      <c r="F7" s="92"/>
      <c r="H7" s="23"/>
      <c r="I7" s="24">
        <v>875</v>
      </c>
      <c r="J7" s="41"/>
      <c r="L7" s="23"/>
      <c r="M7" s="113">
        <v>94006</v>
      </c>
      <c r="N7" s="113"/>
      <c r="O7" s="113">
        <v>54213</v>
      </c>
      <c r="P7" s="62"/>
      <c r="Q7" s="114" t="str">
        <f t="shared" si="0"/>
        <v/>
      </c>
    </row>
    <row r="8" spans="2:17" ht="20.25" thickTop="1" thickBot="1" x14ac:dyDescent="0.35">
      <c r="C8" s="93" t="s">
        <v>48</v>
      </c>
      <c r="D8" s="94"/>
      <c r="E8" s="94"/>
      <c r="F8" s="95"/>
      <c r="H8" s="23"/>
      <c r="I8" s="24">
        <v>209</v>
      </c>
      <c r="J8" s="41"/>
      <c r="L8" s="23"/>
      <c r="M8" s="113"/>
      <c r="N8" s="113"/>
      <c r="O8" s="113">
        <v>87546</v>
      </c>
      <c r="P8" s="62"/>
      <c r="Q8" s="114" t="str">
        <f t="shared" si="0"/>
        <v/>
      </c>
    </row>
    <row r="9" spans="2:17" ht="20.25" thickTop="1" thickBot="1" x14ac:dyDescent="0.35">
      <c r="C9" s="93"/>
      <c r="D9" s="94"/>
      <c r="E9" s="94"/>
      <c r="F9" s="96"/>
      <c r="H9" s="23"/>
      <c r="I9" s="24">
        <v>124</v>
      </c>
      <c r="J9" s="41"/>
      <c r="L9" s="23"/>
      <c r="M9" s="113">
        <v>15236</v>
      </c>
      <c r="N9" s="113">
        <v>45623</v>
      </c>
      <c r="O9" s="113">
        <v>14230</v>
      </c>
      <c r="P9" s="62"/>
      <c r="Q9" s="114" t="str">
        <f t="shared" si="0"/>
        <v/>
      </c>
    </row>
    <row r="10" spans="2:17" ht="20.25" thickTop="1" thickBot="1" x14ac:dyDescent="0.35">
      <c r="C10" s="93" t="s">
        <v>49</v>
      </c>
      <c r="D10" s="94"/>
      <c r="E10" s="94"/>
      <c r="F10" s="96"/>
      <c r="H10" s="23"/>
      <c r="I10" s="24">
        <v>457</v>
      </c>
      <c r="J10" s="41"/>
      <c r="L10" s="23"/>
      <c r="M10" s="113">
        <v>653210</v>
      </c>
      <c r="N10" s="113"/>
      <c r="O10" s="113">
        <v>39141</v>
      </c>
      <c r="P10" s="62"/>
      <c r="Q10" s="114" t="str">
        <f t="shared" si="0"/>
        <v/>
      </c>
    </row>
    <row r="11" spans="2:17" ht="20.25" thickTop="1" thickBot="1" x14ac:dyDescent="0.35">
      <c r="C11" s="93" t="s">
        <v>50</v>
      </c>
      <c r="D11" s="94"/>
      <c r="E11" s="94"/>
      <c r="F11" s="96"/>
      <c r="H11" s="23"/>
      <c r="I11" s="24">
        <v>157</v>
      </c>
      <c r="J11" s="41"/>
      <c r="L11" s="23"/>
      <c r="M11" s="113">
        <v>123457</v>
      </c>
      <c r="N11" s="113">
        <v>78541</v>
      </c>
      <c r="O11" s="113"/>
      <c r="P11" s="62"/>
      <c r="Q11" s="114" t="str">
        <f t="shared" si="0"/>
        <v/>
      </c>
    </row>
    <row r="12" spans="2:17" ht="20.25" thickTop="1" thickBot="1" x14ac:dyDescent="0.35">
      <c r="C12" s="97" t="s">
        <v>51</v>
      </c>
      <c r="D12" s="94"/>
      <c r="E12" s="94"/>
      <c r="F12" s="96"/>
      <c r="H12" s="23"/>
      <c r="J12" s="41"/>
      <c r="L12" s="117"/>
      <c r="M12" s="113"/>
      <c r="N12" s="113">
        <v>29787</v>
      </c>
      <c r="O12" s="113">
        <v>132645</v>
      </c>
      <c r="P12" s="62"/>
      <c r="Q12" s="114" t="str">
        <f t="shared" si="0"/>
        <v/>
      </c>
    </row>
    <row r="13" spans="2:17" ht="20.25" thickTop="1" thickBot="1" x14ac:dyDescent="0.35">
      <c r="C13" s="98" t="s">
        <v>52</v>
      </c>
      <c r="D13" s="99"/>
      <c r="E13" s="99"/>
      <c r="F13" s="100"/>
      <c r="H13" s="23"/>
      <c r="I13" s="28"/>
      <c r="J13" s="101"/>
      <c r="L13" s="117"/>
      <c r="M13" s="62"/>
      <c r="N13" s="62"/>
      <c r="O13" s="62"/>
      <c r="P13" s="118"/>
      <c r="Q13" s="115"/>
    </row>
    <row r="14" spans="2:17" ht="18.75" x14ac:dyDescent="0.3">
      <c r="D14" s="83"/>
      <c r="H14" s="23"/>
      <c r="I14" s="29" t="str">
        <f>IF(I13="","",IF(I13=SUM(I7:I11),"CORRECT","WRONG!"))</f>
        <v/>
      </c>
      <c r="J14" s="101"/>
      <c r="L14" s="117"/>
      <c r="M14" s="69" t="str">
        <f>IF(M13&lt;&gt;"",IF(M13=0,"",IF(M13=SUM(M6:M12),"CORRECT","WRONG!")),"")</f>
        <v/>
      </c>
      <c r="N14" s="69" t="str">
        <f>IF(N13&lt;&gt;"",IF(N13=0,"",IF(N13=SUM(N6:N12),"CORRECT","WRONG!")),"")</f>
        <v/>
      </c>
      <c r="O14" s="69" t="str">
        <f>IF(O13&lt;&gt;"",IF(O13=0,"",IF(O13=SUM(O6:O12),"CORRECT","WRONG!")),"")</f>
        <v/>
      </c>
      <c r="P14" s="118"/>
      <c r="Q14" s="115"/>
    </row>
    <row r="15" spans="2:17" ht="6" customHeight="1" thickBot="1" x14ac:dyDescent="0.3">
      <c r="D15" s="83"/>
      <c r="G15" s="84"/>
      <c r="H15" s="102"/>
      <c r="I15" s="45"/>
      <c r="J15" s="103"/>
      <c r="L15" s="119"/>
      <c r="M15" s="7"/>
      <c r="N15" s="7"/>
      <c r="O15" s="7"/>
      <c r="P15" s="7"/>
      <c r="Q15" s="116"/>
    </row>
    <row r="16" spans="2:17" ht="15.75" thickBot="1" x14ac:dyDescent="0.3">
      <c r="D16" s="83"/>
      <c r="G16" s="84"/>
      <c r="H16" s="84"/>
      <c r="J16" s="84"/>
      <c r="L16" s="83"/>
    </row>
    <row r="17" spans="2:12" ht="15.75" thickBot="1" x14ac:dyDescent="0.3">
      <c r="B17" s="19"/>
      <c r="C17" s="20"/>
      <c r="D17" s="104"/>
      <c r="E17" s="105"/>
      <c r="F17" s="86"/>
      <c r="G17" s="86"/>
      <c r="H17" s="86"/>
      <c r="I17" s="20"/>
      <c r="J17" s="106"/>
      <c r="L17" s="83"/>
    </row>
    <row r="18" spans="2:12" ht="20.25" thickTop="1" thickBot="1" x14ac:dyDescent="0.35">
      <c r="B18" s="23"/>
      <c r="C18" s="88">
        <f ca="1">YEAR(TODAY())</f>
        <v>2025</v>
      </c>
      <c r="D18" s="24">
        <v>58</v>
      </c>
      <c r="E18" s="24">
        <v>756</v>
      </c>
      <c r="F18" s="24">
        <v>145</v>
      </c>
      <c r="I18" s="28"/>
      <c r="J18" s="41"/>
      <c r="L18" s="83"/>
    </row>
    <row r="19" spans="2:12" ht="21" customHeight="1" x14ac:dyDescent="0.3">
      <c r="B19" s="23"/>
      <c r="C19" s="107"/>
      <c r="D19" s="26"/>
      <c r="E19" s="26"/>
      <c r="F19" s="26"/>
      <c r="I19" s="29" t="str">
        <f>IF(I18="","",IF(I18=SUM(D18:F18),"CORRECT","WRONG!"))</f>
        <v/>
      </c>
      <c r="J19" s="41"/>
    </row>
    <row r="20" spans="2:12" ht="10.5" customHeight="1" thickBot="1" x14ac:dyDescent="0.3">
      <c r="B20" s="44"/>
      <c r="C20" s="45"/>
      <c r="D20" s="45"/>
      <c r="E20" s="45"/>
      <c r="F20" s="45"/>
      <c r="G20" s="45"/>
      <c r="H20" s="45"/>
      <c r="I20" s="45"/>
      <c r="J20" s="108"/>
    </row>
  </sheetData>
  <sheetProtection sheet="1" formatCells="0" formatColumns="0" formatRows="0" insertColumns="0" insertRows="0" insertHyperlinks="0" deleteColumns="0" deleteRows="0" sort="0" autoFilter="0" pivotTables="0"/>
  <protectedRanges>
    <protectedRange sqref="I13" name="Range1"/>
  </protectedRanges>
  <mergeCells count="1">
    <mergeCell ref="B2:Q2"/>
  </mergeCells>
  <conditionalFormatting sqref="I19">
    <cfRule type="cellIs" dxfId="5" priority="5" operator="equal">
      <formula>"WRONG!"</formula>
    </cfRule>
  </conditionalFormatting>
  <conditionalFormatting sqref="M14:O14">
    <cfRule type="cellIs" dxfId="4" priority="1" operator="equal">
      <formula>"WRONG!"</formula>
    </cfRule>
  </conditionalFormatting>
  <conditionalFormatting sqref="Q6:Q12 I14">
    <cfRule type="cellIs" dxfId="3" priority="6" operator="equal">
      <formula>"WRONG!"</formula>
    </cfRule>
  </conditionalFormatting>
  <printOptions gridLinesSet="0"/>
  <pageMargins left="0.75" right="0.75" top="1" bottom="1" header="0.5" footer="0.5"/>
  <pageSetup paperSize="9" orientation="portrait" horizontalDpi="4294967292" verticalDpi="0" r:id="rId1"/>
  <headerFooter alignWithMargins="0">
    <oddHeader>&amp;A</oddHeader>
    <oddFooter>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188FB-BE9D-4605-9D2A-22D2E9CB57E4}">
  <sheetPr codeName="Sheet6">
    <tabColor theme="8" tint="-0.499984740745262"/>
  </sheetPr>
  <dimension ref="A1:M13"/>
  <sheetViews>
    <sheetView zoomScale="130" zoomScaleNormal="130" workbookViewId="0">
      <selection activeCell="A12" sqref="A12"/>
    </sheetView>
  </sheetViews>
  <sheetFormatPr defaultRowHeight="15" x14ac:dyDescent="0.25"/>
  <cols>
    <col min="1" max="1" width="9.85546875" style="16" customWidth="1"/>
    <col min="2" max="2" width="2" style="16" customWidth="1"/>
    <col min="3" max="3" width="9.85546875" style="16" customWidth="1"/>
    <col min="4" max="4" width="2" style="16" customWidth="1"/>
    <col min="5" max="5" width="9.85546875" style="16" customWidth="1"/>
    <col min="6" max="6" width="2" style="16" customWidth="1"/>
    <col min="7" max="7" width="10.5703125" style="16" customWidth="1"/>
    <col min="8" max="8" width="2" style="16" customWidth="1"/>
    <col min="9" max="9" width="9.85546875" style="16" customWidth="1"/>
    <col min="10" max="10" width="3.28515625" style="16" customWidth="1"/>
    <col min="11" max="11" width="13" style="16" customWidth="1"/>
    <col min="12" max="12" width="2" style="16" customWidth="1"/>
    <col min="13" max="13" width="14.7109375" style="16" customWidth="1"/>
    <col min="14" max="16384" width="9.140625" style="16"/>
  </cols>
  <sheetData>
    <row r="1" spans="1:13" ht="21.75" customHeight="1" x14ac:dyDescent="0.25">
      <c r="A1" s="154" t="s">
        <v>60</v>
      </c>
      <c r="C1" s="154" t="s">
        <v>61</v>
      </c>
      <c r="E1" s="154" t="s">
        <v>62</v>
      </c>
      <c r="G1" s="154" t="s">
        <v>63</v>
      </c>
      <c r="I1" s="154" t="s">
        <v>64</v>
      </c>
      <c r="J1" s="144"/>
      <c r="K1" s="154" t="s">
        <v>65</v>
      </c>
      <c r="M1" s="154" t="s">
        <v>66</v>
      </c>
    </row>
    <row r="2" spans="1:13" x14ac:dyDescent="0.25">
      <c r="A2" s="145">
        <v>23</v>
      </c>
      <c r="C2" s="145">
        <v>45</v>
      </c>
      <c r="E2" s="145">
        <v>68</v>
      </c>
      <c r="G2" s="145">
        <v>91</v>
      </c>
      <c r="I2" s="145">
        <v>23</v>
      </c>
      <c r="J2" s="144"/>
      <c r="K2" s="146" t="s">
        <v>67</v>
      </c>
      <c r="M2" s="146" t="s">
        <v>68</v>
      </c>
    </row>
    <row r="3" spans="1:13" x14ac:dyDescent="0.25">
      <c r="A3" s="147">
        <v>324</v>
      </c>
      <c r="C3" s="147">
        <v>321</v>
      </c>
      <c r="E3" s="145">
        <v>645</v>
      </c>
      <c r="G3" s="145">
        <v>969</v>
      </c>
      <c r="I3" s="147"/>
      <c r="J3" s="144"/>
      <c r="K3" s="148" t="s">
        <v>69</v>
      </c>
      <c r="M3" s="148" t="s">
        <v>70</v>
      </c>
    </row>
    <row r="4" spans="1:13" x14ac:dyDescent="0.25">
      <c r="A4" s="147"/>
      <c r="C4" s="147"/>
      <c r="E4" s="145"/>
      <c r="G4" s="145"/>
      <c r="I4" s="147">
        <v>453</v>
      </c>
      <c r="J4" s="144"/>
      <c r="K4" s="149"/>
      <c r="M4" s="149"/>
    </row>
    <row r="5" spans="1:13" x14ac:dyDescent="0.25">
      <c r="A5" s="147">
        <v>345</v>
      </c>
      <c r="C5" s="147">
        <v>896</v>
      </c>
      <c r="E5" s="145">
        <v>1241</v>
      </c>
      <c r="G5" s="145">
        <v>1586</v>
      </c>
      <c r="I5" s="147">
        <v>345</v>
      </c>
      <c r="J5" s="144"/>
      <c r="K5" s="148" t="s">
        <v>71</v>
      </c>
      <c r="M5" s="148" t="s">
        <v>72</v>
      </c>
    </row>
    <row r="6" spans="1:13" x14ac:dyDescent="0.25">
      <c r="A6" s="147">
        <v>134</v>
      </c>
      <c r="C6" s="147">
        <v>45</v>
      </c>
      <c r="E6" s="145">
        <v>179</v>
      </c>
      <c r="G6" s="145">
        <v>313</v>
      </c>
      <c r="I6" s="147">
        <v>136</v>
      </c>
      <c r="J6" s="144"/>
      <c r="K6" s="148" t="s">
        <v>73</v>
      </c>
      <c r="M6" s="148" t="s">
        <v>74</v>
      </c>
    </row>
    <row r="7" spans="1:13" x14ac:dyDescent="0.25">
      <c r="A7" s="147">
        <v>56</v>
      </c>
      <c r="C7" s="147">
        <v>56</v>
      </c>
      <c r="E7" s="145">
        <v>112</v>
      </c>
      <c r="G7" s="145">
        <v>168</v>
      </c>
      <c r="I7" s="147"/>
      <c r="J7" s="144"/>
      <c r="K7" s="148" t="s">
        <v>75</v>
      </c>
      <c r="M7" s="148"/>
    </row>
    <row r="8" spans="1:13" x14ac:dyDescent="0.25">
      <c r="A8" s="147">
        <v>800</v>
      </c>
      <c r="C8" s="147"/>
      <c r="E8" s="145">
        <v>800</v>
      </c>
      <c r="G8" s="145">
        <v>1600</v>
      </c>
      <c r="I8" s="147">
        <v>324</v>
      </c>
      <c r="J8" s="144"/>
      <c r="K8" s="148" t="s">
        <v>76</v>
      </c>
      <c r="M8" s="148" t="s">
        <v>77</v>
      </c>
    </row>
    <row r="9" spans="1:13" x14ac:dyDescent="0.25">
      <c r="A9" s="147">
        <v>354</v>
      </c>
      <c r="C9" s="147">
        <v>231</v>
      </c>
      <c r="E9" s="145"/>
      <c r="G9" s="145">
        <v>354</v>
      </c>
      <c r="I9" s="147"/>
      <c r="J9" s="144"/>
      <c r="K9" s="148"/>
      <c r="M9" s="148" t="s">
        <v>78</v>
      </c>
    </row>
    <row r="10" spans="1:13" x14ac:dyDescent="0.25">
      <c r="A10" s="147"/>
      <c r="C10" s="147">
        <v>149</v>
      </c>
      <c r="E10" s="145">
        <v>149</v>
      </c>
      <c r="G10" s="145"/>
      <c r="I10" s="147">
        <v>87</v>
      </c>
      <c r="J10" s="144"/>
      <c r="K10" s="148" t="s">
        <v>79</v>
      </c>
      <c r="M10" s="148"/>
    </row>
    <row r="11" spans="1:13" s="143" customFormat="1" x14ac:dyDescent="0.25">
      <c r="A11" s="150">
        <v>132</v>
      </c>
      <c r="B11" s="16"/>
      <c r="C11" s="150"/>
      <c r="D11" s="16"/>
      <c r="E11" s="153">
        <v>132</v>
      </c>
      <c r="F11" s="16"/>
      <c r="G11" s="153">
        <v>264</v>
      </c>
      <c r="H11" s="16"/>
      <c r="I11" s="150"/>
      <c r="J11" s="144"/>
      <c r="K11" s="151" t="s">
        <v>81</v>
      </c>
      <c r="L11" s="16"/>
      <c r="M11" s="151" t="s">
        <v>82</v>
      </c>
    </row>
    <row r="12" spans="1:13" s="143" customFormat="1" x14ac:dyDescent="0.25">
      <c r="A12" s="155"/>
      <c r="B12" s="156"/>
      <c r="C12" s="155"/>
      <c r="D12" s="156"/>
      <c r="E12" s="155"/>
      <c r="F12" s="156"/>
      <c r="G12" s="155"/>
      <c r="H12" s="156"/>
      <c r="I12" s="155"/>
      <c r="J12" s="157"/>
      <c r="K12" s="155"/>
      <c r="L12" s="156"/>
      <c r="M12" s="158"/>
    </row>
    <row r="13" spans="1:13" x14ac:dyDescent="0.25">
      <c r="A13" s="152" t="str">
        <f>IF(A12="","",IF(A12=SUM(A2:A11),"CORRECT","WRONG!"))</f>
        <v/>
      </c>
      <c r="B13" s="159"/>
      <c r="C13" s="152" t="str">
        <f>IF(C12="","",IF(C12=MAX(C2:C11),"CORRECT","WRONG!"))</f>
        <v/>
      </c>
      <c r="D13" s="159"/>
      <c r="E13" s="152" t="str">
        <f>IF(E12="","",IF(E12=MIN(E2:E11),"CORRECT","WRONG!"))</f>
        <v/>
      </c>
      <c r="F13" s="159"/>
      <c r="G13" s="152" t="str">
        <f>IF(G12="","",IF(G12=AVERAGE(G2:G11),"CORRECT","WRONG!"))</f>
        <v/>
      </c>
      <c r="H13" s="159"/>
      <c r="I13" s="152" t="str">
        <f>IF(I12="","",IF(I12=COUNT(I2:I11),"CORRECT","WRONG!"))</f>
        <v/>
      </c>
      <c r="J13" s="152"/>
      <c r="K13" s="152" t="str">
        <f>IF(K12="","",IF(K12=COUNTA(K2:K11),"CORRECT","WRONG!"))</f>
        <v/>
      </c>
      <c r="L13" s="159"/>
      <c r="M13" s="152" t="str">
        <f>IF(M12="","",IF(M12=COUNTBLANK(M2:M11),"CORRECT","WRONG!"))</f>
        <v/>
      </c>
    </row>
  </sheetData>
  <sheetProtection sheet="1" formatCells="0" formatColumns="0" formatRows="0" insertColumns="0" insertRows="0" insertHyperlinks="0" deleteColumns="0" deleteRows="0" sort="0" autoFilter="0" pivotTables="0"/>
  <conditionalFormatting sqref="A13 C13 E13 G13 I13:K13 M13">
    <cfRule type="cellIs" dxfId="2" priority="1" operator="equal">
      <formula>"WRONG!"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DC69D-134E-47F4-A285-2A0610D0F889}">
  <sheetPr codeName="Sheet7">
    <tabColor theme="8" tint="-0.499984740745262"/>
  </sheetPr>
  <dimension ref="A1:P45"/>
  <sheetViews>
    <sheetView workbookViewId="0">
      <selection activeCell="C14" sqref="C14"/>
    </sheetView>
  </sheetViews>
  <sheetFormatPr defaultRowHeight="15" x14ac:dyDescent="0.25"/>
  <cols>
    <col min="1" max="1" width="2" style="16" customWidth="1"/>
    <col min="2" max="2" width="3.85546875" style="16" customWidth="1"/>
    <col min="3" max="6" width="15.5703125" style="16" customWidth="1"/>
    <col min="7" max="7" width="17.42578125" style="16" customWidth="1"/>
    <col min="8" max="8" width="13.28515625" style="120" customWidth="1"/>
    <col min="9" max="9" width="2.140625" style="121" customWidth="1"/>
    <col min="10" max="10" width="7.140625" style="140" bestFit="1" customWidth="1"/>
    <col min="11" max="11" width="2.140625" style="140" customWidth="1"/>
    <col min="12" max="12" width="9.140625" style="140" bestFit="1" customWidth="1"/>
    <col min="13" max="13" width="2.140625" style="140" customWidth="1"/>
    <col min="14" max="14" width="9.7109375" style="140" bestFit="1" customWidth="1"/>
    <col min="15" max="15" width="2.140625" style="140" customWidth="1"/>
    <col min="16" max="16" width="10.140625" style="140" bestFit="1" customWidth="1"/>
    <col min="17" max="17" width="2.140625" style="140" customWidth="1"/>
    <col min="18" max="24" width="13.28515625" style="140" customWidth="1"/>
    <col min="25" max="26" width="11.28515625" style="140" customWidth="1"/>
    <col min="27" max="16384" width="9.140625" style="140"/>
  </cols>
  <sheetData>
    <row r="1" spans="1:16" ht="6.75" customHeight="1" thickBot="1" x14ac:dyDescent="0.3"/>
    <row r="2" spans="1:16" ht="15.75" thickBot="1" x14ac:dyDescent="0.3">
      <c r="B2" s="122"/>
      <c r="C2" s="123"/>
      <c r="D2" s="123"/>
      <c r="E2" s="123"/>
      <c r="F2" s="123"/>
      <c r="G2" s="123"/>
      <c r="H2" s="124"/>
    </row>
    <row r="3" spans="1:16" ht="18" customHeight="1" thickBot="1" x14ac:dyDescent="0.4">
      <c r="B3" s="42"/>
      <c r="C3" s="177" t="s">
        <v>46</v>
      </c>
      <c r="D3" s="178"/>
      <c r="E3" s="178"/>
      <c r="F3" s="178"/>
      <c r="G3" s="178"/>
      <c r="H3" s="125"/>
      <c r="J3" s="141" t="s">
        <v>54</v>
      </c>
      <c r="K3" s="141"/>
      <c r="L3" s="141" t="s">
        <v>55</v>
      </c>
      <c r="M3" s="141"/>
      <c r="N3" s="141" t="s">
        <v>56</v>
      </c>
      <c r="O3" s="141"/>
      <c r="P3" s="142">
        <v>45639</v>
      </c>
    </row>
    <row r="4" spans="1:16" ht="18.75" customHeight="1" x14ac:dyDescent="0.25">
      <c r="B4" s="42"/>
      <c r="C4" s="126"/>
      <c r="D4" s="127"/>
      <c r="E4" s="127"/>
      <c r="F4" s="127"/>
      <c r="G4" s="127"/>
      <c r="H4" s="125"/>
      <c r="J4" s="141"/>
      <c r="K4" s="141"/>
      <c r="L4" s="141"/>
      <c r="M4" s="141"/>
      <c r="N4" s="141"/>
      <c r="O4" s="141"/>
      <c r="P4" s="141"/>
    </row>
    <row r="5" spans="1:16" ht="18.75" x14ac:dyDescent="0.25">
      <c r="B5" s="42"/>
      <c r="C5" s="128" t="str">
        <f ca="1">YEAR(TODAY())-3&amp;" Costs"</f>
        <v>2022 Costs</v>
      </c>
      <c r="D5" s="129" t="str">
        <f ca="1">YEAR(TODAY())-2&amp;" Costs"</f>
        <v>2023 Costs</v>
      </c>
      <c r="E5" s="129" t="str">
        <f ca="1">YEAR(TODAY())-1&amp;" Costs"</f>
        <v>2024 Costs</v>
      </c>
      <c r="F5" s="129" t="str">
        <f ca="1">YEAR(TODAY())&amp;" Costs"</f>
        <v>2025 Costs</v>
      </c>
      <c r="G5" s="130" t="s">
        <v>53</v>
      </c>
      <c r="H5" s="131"/>
      <c r="J5" s="141"/>
      <c r="K5" s="141"/>
      <c r="L5" s="141"/>
      <c r="M5" s="141"/>
      <c r="N5" s="141"/>
      <c r="O5" s="141"/>
      <c r="P5" s="141"/>
    </row>
    <row r="6" spans="1:16" ht="19.5" thickBot="1" x14ac:dyDescent="0.35">
      <c r="B6" s="42"/>
      <c r="C6" s="132">
        <v>88123</v>
      </c>
      <c r="D6" s="132"/>
      <c r="E6" s="132">
        <v>58965</v>
      </c>
      <c r="F6" s="132">
        <v>15124</v>
      </c>
      <c r="G6" s="133"/>
      <c r="H6" s="134" t="str">
        <f t="shared" ref="H6:H13" si="0">IF(G6&lt;&gt;"",IF(G6=0,"",IF(G6=SUM(C6:F6),"CORRECT","WRONG!")),"")</f>
        <v/>
      </c>
      <c r="J6" s="141"/>
      <c r="K6" s="141"/>
      <c r="L6" s="141"/>
      <c r="M6" s="141"/>
      <c r="N6" s="141"/>
      <c r="O6" s="141"/>
      <c r="P6" s="141"/>
    </row>
    <row r="7" spans="1:16" ht="20.25" thickTop="1" thickBot="1" x14ac:dyDescent="0.35">
      <c r="B7" s="42"/>
      <c r="C7" s="135">
        <v>32450</v>
      </c>
      <c r="D7" s="135">
        <v>94006</v>
      </c>
      <c r="E7" s="135"/>
      <c r="F7" s="135">
        <v>54213</v>
      </c>
      <c r="G7" s="28"/>
      <c r="H7" s="134" t="str">
        <f t="shared" si="0"/>
        <v/>
      </c>
      <c r="J7" s="141"/>
      <c r="K7" s="141"/>
      <c r="L7" s="141"/>
      <c r="M7" s="141"/>
      <c r="N7" s="141"/>
      <c r="O7" s="141"/>
      <c r="P7" s="141"/>
    </row>
    <row r="8" spans="1:16" ht="20.25" thickTop="1" thickBot="1" x14ac:dyDescent="0.35">
      <c r="B8" s="42"/>
      <c r="C8" s="135"/>
      <c r="D8" s="135"/>
      <c r="E8" s="135"/>
      <c r="F8" s="135">
        <v>87546</v>
      </c>
      <c r="G8" s="28"/>
      <c r="H8" s="134" t="str">
        <f t="shared" si="0"/>
        <v/>
      </c>
      <c r="J8" s="141"/>
      <c r="K8" s="141"/>
      <c r="L8" s="141"/>
      <c r="M8" s="141"/>
      <c r="N8" s="141"/>
      <c r="O8" s="141"/>
      <c r="P8" s="141"/>
    </row>
    <row r="9" spans="1:16" ht="20.25" thickTop="1" thickBot="1" x14ac:dyDescent="0.35">
      <c r="B9" s="42"/>
      <c r="C9" s="135">
        <v>87412</v>
      </c>
      <c r="D9" s="135">
        <v>15236</v>
      </c>
      <c r="E9" s="135">
        <v>45623</v>
      </c>
      <c r="F9" s="135">
        <v>14230</v>
      </c>
      <c r="G9" s="28"/>
      <c r="H9" s="134" t="str">
        <f t="shared" si="0"/>
        <v/>
      </c>
      <c r="J9" s="141"/>
      <c r="K9" s="141"/>
      <c r="L9" s="141"/>
      <c r="M9" s="141"/>
      <c r="N9" s="141"/>
      <c r="O9" s="141"/>
      <c r="P9" s="141"/>
    </row>
    <row r="10" spans="1:16" ht="20.25" thickTop="1" thickBot="1" x14ac:dyDescent="0.35">
      <c r="B10" s="42"/>
      <c r="C10" s="135">
        <v>26325</v>
      </c>
      <c r="D10" s="135">
        <v>653210</v>
      </c>
      <c r="E10" s="135"/>
      <c r="F10" s="135">
        <v>39141</v>
      </c>
      <c r="G10" s="28"/>
      <c r="H10" s="134" t="str">
        <f t="shared" si="0"/>
        <v/>
      </c>
      <c r="J10" s="141"/>
      <c r="K10" s="141"/>
      <c r="L10" s="141"/>
      <c r="M10" s="141"/>
      <c r="N10" s="141"/>
      <c r="O10" s="141"/>
      <c r="P10" s="141"/>
    </row>
    <row r="11" spans="1:16" ht="20.25" thickTop="1" thickBot="1" x14ac:dyDescent="0.35">
      <c r="B11" s="42"/>
      <c r="C11" s="135">
        <v>4565</v>
      </c>
      <c r="D11" s="135"/>
      <c r="E11" s="135"/>
      <c r="F11" s="135">
        <v>55445</v>
      </c>
      <c r="G11" s="28"/>
      <c r="H11" s="134" t="str">
        <f t="shared" si="0"/>
        <v/>
      </c>
      <c r="J11" s="141"/>
      <c r="K11" s="141"/>
      <c r="L11" s="141"/>
      <c r="M11" s="141"/>
      <c r="N11" s="141"/>
      <c r="O11" s="141"/>
      <c r="P11" s="141"/>
    </row>
    <row r="12" spans="1:16" ht="20.25" thickTop="1" thickBot="1" x14ac:dyDescent="0.35">
      <c r="B12" s="42"/>
      <c r="C12" s="135"/>
      <c r="D12" s="135">
        <v>123457</v>
      </c>
      <c r="E12" s="135">
        <v>78541</v>
      </c>
      <c r="F12" s="135"/>
      <c r="G12" s="28"/>
      <c r="H12" s="134" t="str">
        <f t="shared" si="0"/>
        <v/>
      </c>
      <c r="J12" s="141"/>
      <c r="K12" s="141"/>
      <c r="L12" s="141"/>
      <c r="M12" s="141"/>
      <c r="N12" s="141"/>
      <c r="O12" s="141"/>
      <c r="P12" s="141"/>
    </row>
    <row r="13" spans="1:16" ht="20.25" thickTop="1" thickBot="1" x14ac:dyDescent="0.35">
      <c r="B13" s="42"/>
      <c r="C13" s="135">
        <v>16000</v>
      </c>
      <c r="D13" s="135"/>
      <c r="E13" s="135">
        <v>29787</v>
      </c>
      <c r="F13" s="135">
        <v>132645</v>
      </c>
      <c r="G13" s="28"/>
      <c r="H13" s="134" t="str">
        <f t="shared" si="0"/>
        <v/>
      </c>
      <c r="J13" s="141"/>
      <c r="K13" s="141"/>
      <c r="L13" s="141"/>
      <c r="M13" s="141"/>
      <c r="N13" s="141"/>
      <c r="O13" s="141"/>
      <c r="P13" s="141"/>
    </row>
    <row r="14" spans="1:16" ht="20.25" thickTop="1" thickBot="1" x14ac:dyDescent="0.35">
      <c r="A14" s="136"/>
      <c r="B14" s="137"/>
      <c r="C14" s="28"/>
      <c r="D14" s="28"/>
      <c r="E14" s="28"/>
      <c r="F14" s="28"/>
      <c r="G14" s="126"/>
      <c r="H14" s="125"/>
      <c r="J14" s="141"/>
      <c r="K14" s="141"/>
      <c r="L14" s="141"/>
      <c r="M14" s="141"/>
      <c r="N14" s="141"/>
      <c r="O14" s="141"/>
      <c r="P14" s="141"/>
    </row>
    <row r="15" spans="1:16" ht="19.5" thickTop="1" x14ac:dyDescent="0.3">
      <c r="A15" s="136"/>
      <c r="B15" s="137"/>
      <c r="C15" s="138" t="str">
        <f>IF(C14&lt;&gt;"",IF(C14=0,"",IF(C14=SUM(C6:C13),"CORRECT","WRONG!")),"")</f>
        <v/>
      </c>
      <c r="D15" s="138" t="str">
        <f>IF(D14&lt;&gt;"",IF(D14=0,"",IF(D14=SUM(D6:D13),"CORRECT","WRONG!")),"")</f>
        <v/>
      </c>
      <c r="E15" s="138" t="str">
        <f>IF(E14&lt;&gt;"",IF(E14=0,"",IF(E14=SUM(E6:E13),"CORRECT","WRONG!")),"")</f>
        <v/>
      </c>
      <c r="F15" s="138" t="str">
        <f>IF(F14&lt;&gt;"",IF(F14=0,"",IF(F14=SUM(F6:F13),"CORRECT","WRONG!")),"")</f>
        <v/>
      </c>
      <c r="G15" s="126"/>
      <c r="H15" s="125"/>
      <c r="J15" s="141"/>
      <c r="K15" s="141"/>
      <c r="L15" s="141"/>
      <c r="M15" s="141"/>
      <c r="N15" s="141"/>
      <c r="O15" s="141"/>
      <c r="P15" s="141"/>
    </row>
    <row r="16" spans="1:16" ht="15.75" thickBot="1" x14ac:dyDescent="0.3">
      <c r="B16" s="30"/>
      <c r="C16" s="32"/>
      <c r="D16" s="32"/>
      <c r="E16" s="32"/>
      <c r="F16" s="32"/>
      <c r="G16" s="32"/>
      <c r="H16" s="139"/>
      <c r="J16" s="141"/>
      <c r="K16" s="141"/>
      <c r="L16" s="141"/>
      <c r="M16" s="141"/>
      <c r="N16" s="141"/>
      <c r="O16" s="141"/>
      <c r="P16" s="141"/>
    </row>
    <row r="17" spans="10:16" x14ac:dyDescent="0.25">
      <c r="J17" s="141"/>
      <c r="K17" s="141"/>
      <c r="L17" s="141"/>
      <c r="M17" s="141"/>
      <c r="N17" s="141"/>
      <c r="O17" s="141"/>
      <c r="P17" s="141"/>
    </row>
    <row r="18" spans="10:16" x14ac:dyDescent="0.25">
      <c r="J18" s="141"/>
      <c r="K18" s="141"/>
      <c r="L18" s="141"/>
      <c r="M18" s="141"/>
      <c r="N18" s="141"/>
      <c r="O18" s="141"/>
      <c r="P18" s="141"/>
    </row>
    <row r="19" spans="10:16" x14ac:dyDescent="0.25">
      <c r="J19" s="141"/>
      <c r="K19" s="141"/>
      <c r="L19" s="141"/>
      <c r="M19" s="141"/>
      <c r="N19" s="141"/>
      <c r="O19" s="141"/>
      <c r="P19" s="141"/>
    </row>
    <row r="20" spans="10:16" x14ac:dyDescent="0.25">
      <c r="J20" s="141"/>
      <c r="K20" s="141"/>
      <c r="L20" s="141"/>
      <c r="M20" s="141"/>
      <c r="N20" s="141"/>
      <c r="O20" s="141"/>
      <c r="P20" s="141"/>
    </row>
    <row r="21" spans="10:16" x14ac:dyDescent="0.25">
      <c r="J21" s="141"/>
      <c r="K21" s="141"/>
      <c r="L21" s="141"/>
      <c r="M21" s="141"/>
      <c r="N21" s="141"/>
      <c r="O21" s="141"/>
      <c r="P21" s="141"/>
    </row>
    <row r="22" spans="10:16" x14ac:dyDescent="0.25">
      <c r="J22" s="141"/>
      <c r="K22" s="141"/>
      <c r="L22" s="141"/>
      <c r="M22" s="141"/>
      <c r="N22" s="141"/>
      <c r="O22" s="141"/>
      <c r="P22" s="141"/>
    </row>
    <row r="23" spans="10:16" x14ac:dyDescent="0.25">
      <c r="J23" s="141"/>
      <c r="K23" s="141"/>
      <c r="L23" s="141"/>
      <c r="M23" s="141"/>
      <c r="N23" s="141"/>
      <c r="O23" s="141"/>
      <c r="P23" s="141"/>
    </row>
    <row r="24" spans="10:16" x14ac:dyDescent="0.25">
      <c r="J24" s="141"/>
      <c r="K24" s="141"/>
      <c r="L24" s="141"/>
      <c r="M24" s="141"/>
      <c r="N24" s="141"/>
      <c r="O24" s="141"/>
      <c r="P24" s="141"/>
    </row>
    <row r="25" spans="10:16" x14ac:dyDescent="0.25">
      <c r="J25" s="141"/>
      <c r="K25" s="141"/>
      <c r="L25" s="141"/>
      <c r="M25" s="141"/>
      <c r="N25" s="141"/>
      <c r="O25" s="141"/>
      <c r="P25" s="141"/>
    </row>
    <row r="26" spans="10:16" x14ac:dyDescent="0.25">
      <c r="J26" s="141"/>
      <c r="K26" s="141"/>
      <c r="L26" s="141"/>
      <c r="M26" s="141"/>
      <c r="N26" s="141"/>
      <c r="O26" s="141"/>
      <c r="P26" s="141"/>
    </row>
    <row r="27" spans="10:16" x14ac:dyDescent="0.25">
      <c r="J27" s="141"/>
      <c r="K27" s="141"/>
      <c r="L27" s="141"/>
      <c r="M27" s="141"/>
      <c r="N27" s="141"/>
      <c r="O27" s="141"/>
      <c r="P27" s="141"/>
    </row>
    <row r="28" spans="10:16" x14ac:dyDescent="0.25">
      <c r="J28" s="141"/>
      <c r="K28" s="141"/>
      <c r="L28" s="141"/>
      <c r="M28" s="141"/>
      <c r="N28" s="141"/>
      <c r="O28" s="141"/>
      <c r="P28" s="141"/>
    </row>
    <row r="29" spans="10:16" x14ac:dyDescent="0.25">
      <c r="J29" s="141"/>
      <c r="K29" s="141"/>
      <c r="L29" s="141"/>
      <c r="M29" s="141"/>
      <c r="N29" s="141"/>
      <c r="O29" s="141"/>
      <c r="P29" s="141"/>
    </row>
    <row r="30" spans="10:16" x14ac:dyDescent="0.25">
      <c r="J30" s="141"/>
      <c r="K30" s="141"/>
      <c r="L30" s="141"/>
      <c r="M30" s="141"/>
      <c r="N30" s="141"/>
      <c r="O30" s="141"/>
      <c r="P30" s="141"/>
    </row>
    <row r="31" spans="10:16" x14ac:dyDescent="0.25">
      <c r="J31" s="141"/>
      <c r="K31" s="141"/>
      <c r="L31" s="141"/>
      <c r="M31" s="141"/>
      <c r="N31" s="141"/>
      <c r="O31" s="141"/>
      <c r="P31" s="141"/>
    </row>
    <row r="32" spans="10:16" x14ac:dyDescent="0.25">
      <c r="J32" s="141"/>
      <c r="K32" s="141"/>
      <c r="L32" s="141"/>
      <c r="M32" s="141"/>
      <c r="N32" s="141"/>
      <c r="O32" s="141"/>
      <c r="P32" s="141"/>
    </row>
    <row r="33" spans="10:16" x14ac:dyDescent="0.25">
      <c r="J33" s="141"/>
      <c r="K33" s="141"/>
      <c r="L33" s="141"/>
      <c r="M33" s="141"/>
      <c r="N33" s="141"/>
      <c r="O33" s="141"/>
      <c r="P33" s="141"/>
    </row>
    <row r="34" spans="10:16" x14ac:dyDescent="0.25">
      <c r="J34" s="141"/>
      <c r="K34" s="141"/>
      <c r="L34" s="141"/>
      <c r="M34" s="141"/>
      <c r="N34" s="141"/>
      <c r="O34" s="141"/>
      <c r="P34" s="141"/>
    </row>
    <row r="35" spans="10:16" x14ac:dyDescent="0.25">
      <c r="J35" s="141"/>
      <c r="K35" s="141"/>
      <c r="L35" s="141"/>
      <c r="M35" s="141"/>
      <c r="N35" s="141"/>
      <c r="O35" s="141"/>
      <c r="P35" s="141"/>
    </row>
    <row r="36" spans="10:16" x14ac:dyDescent="0.25">
      <c r="J36" s="141"/>
      <c r="K36" s="141"/>
      <c r="L36" s="141"/>
      <c r="M36" s="141"/>
      <c r="N36" s="141"/>
      <c r="O36" s="141"/>
      <c r="P36" s="141"/>
    </row>
    <row r="37" spans="10:16" x14ac:dyDescent="0.25">
      <c r="J37" s="141"/>
      <c r="K37" s="141"/>
      <c r="L37" s="141"/>
      <c r="M37" s="141"/>
      <c r="N37" s="141"/>
      <c r="O37" s="141"/>
      <c r="P37" s="141"/>
    </row>
    <row r="38" spans="10:16" x14ac:dyDescent="0.25">
      <c r="J38" s="141"/>
      <c r="K38" s="141"/>
      <c r="L38" s="141"/>
      <c r="M38" s="141"/>
      <c r="N38" s="141"/>
      <c r="O38" s="141"/>
      <c r="P38" s="141"/>
    </row>
    <row r="39" spans="10:16" x14ac:dyDescent="0.25">
      <c r="J39" s="141"/>
      <c r="K39" s="141"/>
      <c r="L39" s="141"/>
      <c r="M39" s="141"/>
      <c r="N39" s="141"/>
      <c r="O39" s="141"/>
      <c r="P39" s="141"/>
    </row>
    <row r="40" spans="10:16" x14ac:dyDescent="0.25">
      <c r="J40" s="141"/>
      <c r="K40" s="141"/>
      <c r="L40" s="141"/>
      <c r="M40" s="141"/>
      <c r="N40" s="141"/>
      <c r="O40" s="141"/>
      <c r="P40" s="141"/>
    </row>
    <row r="41" spans="10:16" x14ac:dyDescent="0.25">
      <c r="J41" s="141"/>
      <c r="K41" s="141"/>
      <c r="L41" s="141"/>
      <c r="M41" s="141"/>
      <c r="N41" s="141"/>
      <c r="O41" s="141"/>
      <c r="P41" s="141"/>
    </row>
    <row r="42" spans="10:16" x14ac:dyDescent="0.25">
      <c r="J42" s="141"/>
      <c r="K42" s="141"/>
      <c r="L42" s="141"/>
      <c r="M42" s="141"/>
      <c r="N42" s="141"/>
      <c r="O42" s="141"/>
      <c r="P42" s="141"/>
    </row>
    <row r="43" spans="10:16" x14ac:dyDescent="0.25">
      <c r="J43" s="141"/>
      <c r="K43" s="141"/>
      <c r="L43" s="141"/>
      <c r="M43" s="141"/>
      <c r="N43" s="141"/>
      <c r="O43" s="141"/>
      <c r="P43" s="141"/>
    </row>
    <row r="44" spans="10:16" x14ac:dyDescent="0.25">
      <c r="J44" s="141"/>
      <c r="K44" s="141"/>
      <c r="L44" s="141"/>
      <c r="M44" s="141"/>
      <c r="N44" s="141"/>
      <c r="O44" s="141"/>
      <c r="P44" s="141"/>
    </row>
    <row r="45" spans="10:16" x14ac:dyDescent="0.25">
      <c r="J45" s="141"/>
      <c r="K45" s="141"/>
      <c r="L45" s="141"/>
      <c r="M45" s="141"/>
      <c r="N45" s="141"/>
      <c r="O45" s="141"/>
      <c r="P45" s="141"/>
    </row>
  </sheetData>
  <sheetProtection sheet="1" formatCells="0" formatColumns="0" formatRows="0" insertColumns="0" insertRows="0" insertHyperlinks="0" deleteColumns="0" deleteRows="0" sort="0" autoFilter="0" pivotTables="0"/>
  <mergeCells count="1">
    <mergeCell ref="C3:G3"/>
  </mergeCells>
  <phoneticPr fontId="20" type="noConversion"/>
  <conditionalFormatting sqref="C15:F15">
    <cfRule type="cellIs" dxfId="1" priority="1" operator="equal">
      <formula>"WRONG!"</formula>
    </cfRule>
  </conditionalFormatting>
  <conditionalFormatting sqref="H6:H13">
    <cfRule type="cellIs" dxfId="0" priority="2" operator="equal">
      <formula>"WRONG!"</formula>
    </cfRule>
  </conditionalFormatting>
  <printOptions gridLines="1" gridLinesSet="0"/>
  <pageMargins left="0.75" right="0.75" top="1" bottom="1" header="0.5" footer="0.5"/>
  <pageSetup paperSize="9" orientation="portrait" horizontalDpi="360" verticalDpi="360" r:id="rId1"/>
  <headerFooter alignWithMargins="0">
    <oddHeader>&amp;A</oddHeader>
    <oddFooter>Page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D615-3C53-4DF9-968C-B2254FDB6199}">
  <sheetPr codeName="Sheet8">
    <tabColor theme="1" tint="0.249977111117893"/>
  </sheetPr>
  <dimension ref="A1:G982"/>
  <sheetViews>
    <sheetView workbookViewId="0">
      <selection activeCell="N6" sqref="N6"/>
    </sheetView>
  </sheetViews>
  <sheetFormatPr defaultRowHeight="15" x14ac:dyDescent="0.25"/>
  <cols>
    <col min="1" max="1" width="27.7109375" bestFit="1" customWidth="1"/>
    <col min="2" max="2" width="23.140625" bestFit="1" customWidth="1"/>
    <col min="3" max="3" width="11.140625" style="9" bestFit="1" customWidth="1"/>
    <col min="4" max="4" width="11.140625" style="169" customWidth="1"/>
    <col min="5" max="5" width="11.140625" style="9" bestFit="1" customWidth="1"/>
    <col min="6" max="6" width="11.140625" style="78" customWidth="1"/>
    <col min="7" max="7" width="12.28515625" style="9" customWidth="1"/>
  </cols>
  <sheetData>
    <row r="1" spans="1:7" x14ac:dyDescent="0.25">
      <c r="A1" s="160" t="s">
        <v>83</v>
      </c>
      <c r="B1" s="160" t="s">
        <v>84</v>
      </c>
      <c r="C1" s="161" t="s">
        <v>85</v>
      </c>
      <c r="D1" s="162" t="s">
        <v>86</v>
      </c>
      <c r="E1" s="161" t="s">
        <v>29</v>
      </c>
      <c r="F1" s="163" t="s">
        <v>87</v>
      </c>
      <c r="G1" s="161" t="s">
        <v>44</v>
      </c>
    </row>
    <row r="2" spans="1:7" x14ac:dyDescent="0.25">
      <c r="A2" s="164" t="s">
        <v>446</v>
      </c>
      <c r="B2" s="164" t="s">
        <v>441</v>
      </c>
      <c r="C2" s="165">
        <v>140619</v>
      </c>
      <c r="D2" s="166" t="s">
        <v>90</v>
      </c>
      <c r="E2" s="165">
        <v>79395.187135255997</v>
      </c>
      <c r="F2" s="167">
        <v>42</v>
      </c>
      <c r="G2" s="168">
        <f t="shared" ref="G2:G65" si="0">E2*10%/F2</f>
        <v>189.03615984584764</v>
      </c>
    </row>
    <row r="3" spans="1:7" x14ac:dyDescent="0.25">
      <c r="A3" s="164" t="s">
        <v>1038</v>
      </c>
      <c r="B3" s="164" t="s">
        <v>1039</v>
      </c>
      <c r="C3" s="165">
        <v>355289</v>
      </c>
      <c r="D3" s="166" t="s">
        <v>92</v>
      </c>
      <c r="E3" s="165">
        <v>216281.41186260147</v>
      </c>
      <c r="F3" s="167">
        <v>18</v>
      </c>
      <c r="G3" s="168">
        <f t="shared" si="0"/>
        <v>1201.563399236675</v>
      </c>
    </row>
    <row r="4" spans="1:7" x14ac:dyDescent="0.25">
      <c r="A4" s="164" t="s">
        <v>769</v>
      </c>
      <c r="B4" s="164" t="s">
        <v>745</v>
      </c>
      <c r="C4" s="165">
        <v>372377</v>
      </c>
      <c r="D4" s="166" t="s">
        <v>96</v>
      </c>
      <c r="E4" s="165">
        <v>80936.903192453683</v>
      </c>
      <c r="F4" s="167">
        <v>31</v>
      </c>
      <c r="G4" s="168">
        <f t="shared" si="0"/>
        <v>261.08678449178609</v>
      </c>
    </row>
    <row r="5" spans="1:7" x14ac:dyDescent="0.25">
      <c r="A5" s="164" t="s">
        <v>654</v>
      </c>
      <c r="B5" s="164" t="s">
        <v>624</v>
      </c>
      <c r="C5" s="165">
        <v>158378</v>
      </c>
      <c r="D5" s="166" t="s">
        <v>92</v>
      </c>
      <c r="E5" s="165">
        <v>78101.580782525794</v>
      </c>
      <c r="F5" s="167">
        <v>62</v>
      </c>
      <c r="G5" s="168">
        <f t="shared" si="0"/>
        <v>125.97029158471904</v>
      </c>
    </row>
    <row r="6" spans="1:7" x14ac:dyDescent="0.25">
      <c r="A6" s="164" t="s">
        <v>510</v>
      </c>
      <c r="B6" s="164" t="s">
        <v>493</v>
      </c>
      <c r="C6" s="165">
        <v>80425</v>
      </c>
      <c r="D6" s="166" t="s">
        <v>90</v>
      </c>
      <c r="E6" s="165">
        <v>40210.390962908859</v>
      </c>
      <c r="F6" s="167">
        <v>64</v>
      </c>
      <c r="G6" s="168">
        <f t="shared" si="0"/>
        <v>62.828735879545093</v>
      </c>
    </row>
    <row r="7" spans="1:7" x14ac:dyDescent="0.25">
      <c r="A7" s="164" t="s">
        <v>536</v>
      </c>
      <c r="B7" s="164" t="s">
        <v>516</v>
      </c>
      <c r="C7" s="165">
        <v>201373</v>
      </c>
      <c r="D7" s="166" t="s">
        <v>92</v>
      </c>
      <c r="E7" s="165">
        <v>134506.45339398866</v>
      </c>
      <c r="F7" s="167">
        <v>44</v>
      </c>
      <c r="G7" s="168">
        <f t="shared" si="0"/>
        <v>305.69648498633791</v>
      </c>
    </row>
    <row r="8" spans="1:7" x14ac:dyDescent="0.25">
      <c r="A8" s="164" t="s">
        <v>759</v>
      </c>
      <c r="B8" s="164" t="s">
        <v>745</v>
      </c>
      <c r="C8" s="165">
        <v>250221</v>
      </c>
      <c r="D8" s="166" t="s">
        <v>92</v>
      </c>
      <c r="E8" s="165">
        <v>123420.53898608391</v>
      </c>
      <c r="F8" s="167">
        <v>36</v>
      </c>
      <c r="G8" s="168">
        <f t="shared" si="0"/>
        <v>342.83483051689979</v>
      </c>
    </row>
    <row r="9" spans="1:7" x14ac:dyDescent="0.25">
      <c r="A9" s="164" t="s">
        <v>658</v>
      </c>
      <c r="B9" s="164" t="s">
        <v>656</v>
      </c>
      <c r="C9" s="165">
        <v>262202</v>
      </c>
      <c r="D9" s="166" t="s">
        <v>92</v>
      </c>
      <c r="E9" s="165">
        <v>92950.214300334759</v>
      </c>
      <c r="F9" s="167">
        <v>41</v>
      </c>
      <c r="G9" s="168">
        <f t="shared" si="0"/>
        <v>226.70783975691404</v>
      </c>
    </row>
    <row r="10" spans="1:7" x14ac:dyDescent="0.25">
      <c r="A10" s="164" t="s">
        <v>940</v>
      </c>
      <c r="B10" s="164" t="s">
        <v>918</v>
      </c>
      <c r="C10" s="165">
        <v>110818</v>
      </c>
      <c r="D10" s="166" t="s">
        <v>92</v>
      </c>
      <c r="E10" s="165">
        <v>54976.439307894943</v>
      </c>
      <c r="F10" s="167">
        <v>71</v>
      </c>
      <c r="G10" s="168">
        <f t="shared" si="0"/>
        <v>77.431604659006965</v>
      </c>
    </row>
    <row r="11" spans="1:7" x14ac:dyDescent="0.25">
      <c r="A11" s="164" t="s">
        <v>317</v>
      </c>
      <c r="B11" s="164" t="s">
        <v>68</v>
      </c>
      <c r="C11" s="165">
        <v>205956</v>
      </c>
      <c r="D11" s="166" t="s">
        <v>96</v>
      </c>
      <c r="E11" s="165">
        <v>115143.96039994474</v>
      </c>
      <c r="F11" s="167">
        <v>29</v>
      </c>
      <c r="G11" s="168">
        <f t="shared" si="0"/>
        <v>397.04813931015434</v>
      </c>
    </row>
    <row r="12" spans="1:7" x14ac:dyDescent="0.25">
      <c r="A12" s="164" t="s">
        <v>652</v>
      </c>
      <c r="B12" s="164" t="s">
        <v>624</v>
      </c>
      <c r="C12" s="165">
        <v>252532</v>
      </c>
      <c r="D12" s="166" t="s">
        <v>92</v>
      </c>
      <c r="E12" s="165">
        <v>106345.8024649438</v>
      </c>
      <c r="F12" s="167">
        <v>13</v>
      </c>
      <c r="G12" s="168">
        <f t="shared" si="0"/>
        <v>818.04463434572165</v>
      </c>
    </row>
    <row r="13" spans="1:7" x14ac:dyDescent="0.25">
      <c r="A13" s="164" t="s">
        <v>113</v>
      </c>
      <c r="B13" s="164" t="s">
        <v>69</v>
      </c>
      <c r="C13" s="165">
        <v>55501</v>
      </c>
      <c r="D13" s="166" t="s">
        <v>92</v>
      </c>
      <c r="E13" s="165">
        <v>32857.813070520606</v>
      </c>
      <c r="F13" s="167">
        <v>34</v>
      </c>
      <c r="G13" s="168">
        <f t="shared" si="0"/>
        <v>96.64062667800178</v>
      </c>
    </row>
    <row r="14" spans="1:7" x14ac:dyDescent="0.25">
      <c r="A14" s="164" t="s">
        <v>203</v>
      </c>
      <c r="B14" s="164" t="s">
        <v>198</v>
      </c>
      <c r="C14" s="165">
        <v>259471</v>
      </c>
      <c r="D14" s="166" t="s">
        <v>92</v>
      </c>
      <c r="E14" s="165">
        <v>87097.081309167523</v>
      </c>
      <c r="F14" s="167">
        <v>28</v>
      </c>
      <c r="G14" s="168">
        <f t="shared" si="0"/>
        <v>311.06100467559833</v>
      </c>
    </row>
    <row r="15" spans="1:7" x14ac:dyDescent="0.25">
      <c r="A15" s="164" t="s">
        <v>262</v>
      </c>
      <c r="B15" s="164" t="s">
        <v>79</v>
      </c>
      <c r="C15" s="165">
        <v>318126</v>
      </c>
      <c r="D15" s="166" t="s">
        <v>96</v>
      </c>
      <c r="E15" s="165">
        <v>130273.71210944302</v>
      </c>
      <c r="F15" s="167">
        <v>69</v>
      </c>
      <c r="G15" s="168">
        <f t="shared" si="0"/>
        <v>188.80248131803336</v>
      </c>
    </row>
    <row r="16" spans="1:7" x14ac:dyDescent="0.25">
      <c r="A16" s="164" t="s">
        <v>140</v>
      </c>
      <c r="B16" s="164" t="s">
        <v>138</v>
      </c>
      <c r="C16" s="165">
        <v>30265</v>
      </c>
      <c r="D16" s="166" t="s">
        <v>92</v>
      </c>
      <c r="E16" s="165">
        <v>10001.204224857245</v>
      </c>
      <c r="F16" s="167">
        <v>48</v>
      </c>
      <c r="G16" s="168">
        <f t="shared" si="0"/>
        <v>20.835842135119261</v>
      </c>
    </row>
    <row r="17" spans="1:7" x14ac:dyDescent="0.25">
      <c r="A17" s="164" t="s">
        <v>104</v>
      </c>
      <c r="B17" s="164" t="s">
        <v>89</v>
      </c>
      <c r="C17" s="165">
        <v>160830</v>
      </c>
      <c r="D17" s="166" t="s">
        <v>90</v>
      </c>
      <c r="E17" s="165">
        <v>53870.32580166938</v>
      </c>
      <c r="F17" s="167">
        <v>38</v>
      </c>
      <c r="G17" s="168">
        <f t="shared" si="0"/>
        <v>141.76401526755103</v>
      </c>
    </row>
    <row r="18" spans="1:7" x14ac:dyDescent="0.25">
      <c r="A18" s="164" t="s">
        <v>912</v>
      </c>
      <c r="B18" s="164" t="s">
        <v>902</v>
      </c>
      <c r="C18" s="165">
        <v>272109</v>
      </c>
      <c r="D18" s="166" t="s">
        <v>92</v>
      </c>
      <c r="E18" s="165">
        <v>151935.73191513118</v>
      </c>
      <c r="F18" s="167">
        <v>26</v>
      </c>
      <c r="G18" s="168">
        <f t="shared" si="0"/>
        <v>584.36819967358144</v>
      </c>
    </row>
    <row r="19" spans="1:7" x14ac:dyDescent="0.25">
      <c r="A19" s="164" t="s">
        <v>196</v>
      </c>
      <c r="B19" s="164" t="s">
        <v>168</v>
      </c>
      <c r="C19" s="165">
        <v>21998</v>
      </c>
      <c r="D19" s="166" t="s">
        <v>92</v>
      </c>
      <c r="E19" s="165">
        <v>14322.130019695693</v>
      </c>
      <c r="F19" s="167">
        <v>18</v>
      </c>
      <c r="G19" s="168">
        <f t="shared" si="0"/>
        <v>79.567388998309411</v>
      </c>
    </row>
    <row r="20" spans="1:7" x14ac:dyDescent="0.25">
      <c r="A20" s="164" t="s">
        <v>460</v>
      </c>
      <c r="B20" s="164" t="s">
        <v>441</v>
      </c>
      <c r="C20" s="165">
        <v>201334</v>
      </c>
      <c r="D20" s="166" t="s">
        <v>92</v>
      </c>
      <c r="E20" s="165">
        <v>48467.233343790598</v>
      </c>
      <c r="F20" s="167">
        <v>37</v>
      </c>
      <c r="G20" s="168">
        <f t="shared" si="0"/>
        <v>130.99252255078542</v>
      </c>
    </row>
    <row r="21" spans="1:7" x14ac:dyDescent="0.25">
      <c r="A21" s="164" t="s">
        <v>244</v>
      </c>
      <c r="B21" s="164" t="s">
        <v>225</v>
      </c>
      <c r="C21" s="165">
        <v>291877</v>
      </c>
      <c r="D21" s="166" t="s">
        <v>96</v>
      </c>
      <c r="E21" s="165">
        <v>132338.96322964737</v>
      </c>
      <c r="F21" s="167">
        <v>31</v>
      </c>
      <c r="G21" s="168">
        <f t="shared" si="0"/>
        <v>426.8998813859593</v>
      </c>
    </row>
    <row r="22" spans="1:7" x14ac:dyDescent="0.25">
      <c r="A22" s="164" t="s">
        <v>445</v>
      </c>
      <c r="B22" s="164" t="s">
        <v>441</v>
      </c>
      <c r="C22" s="165">
        <v>118803</v>
      </c>
      <c r="D22" s="166" t="s">
        <v>92</v>
      </c>
      <c r="E22" s="165">
        <v>53293.791099005197</v>
      </c>
      <c r="F22" s="167">
        <v>4</v>
      </c>
      <c r="G22" s="168">
        <f t="shared" si="0"/>
        <v>1332.3447774751301</v>
      </c>
    </row>
    <row r="23" spans="1:7" x14ac:dyDescent="0.25">
      <c r="A23" s="164" t="s">
        <v>1001</v>
      </c>
      <c r="B23" s="164" t="s">
        <v>993</v>
      </c>
      <c r="C23" s="165">
        <v>358636</v>
      </c>
      <c r="D23" s="166" t="s">
        <v>92</v>
      </c>
      <c r="E23" s="165">
        <v>226317.73351243246</v>
      </c>
      <c r="F23" s="167">
        <v>11</v>
      </c>
      <c r="G23" s="168">
        <f t="shared" si="0"/>
        <v>2057.4339410221132</v>
      </c>
    </row>
    <row r="24" spans="1:7" x14ac:dyDescent="0.25">
      <c r="A24" s="164" t="s">
        <v>1054</v>
      </c>
      <c r="B24" s="164" t="s">
        <v>1039</v>
      </c>
      <c r="C24" s="165">
        <v>47925</v>
      </c>
      <c r="D24" s="166" t="s">
        <v>90</v>
      </c>
      <c r="E24" s="165">
        <v>16880.482755623223</v>
      </c>
      <c r="F24" s="167">
        <v>14</v>
      </c>
      <c r="G24" s="168">
        <f t="shared" si="0"/>
        <v>120.57487682588018</v>
      </c>
    </row>
    <row r="25" spans="1:7" x14ac:dyDescent="0.25">
      <c r="A25" s="164" t="s">
        <v>875</v>
      </c>
      <c r="B25" s="164" t="s">
        <v>67</v>
      </c>
      <c r="C25" s="165">
        <v>158940</v>
      </c>
      <c r="D25" s="166" t="s">
        <v>92</v>
      </c>
      <c r="E25" s="165">
        <v>108872.03969686253</v>
      </c>
      <c r="F25" s="167">
        <v>74</v>
      </c>
      <c r="G25" s="168">
        <f t="shared" si="0"/>
        <v>147.12437796873317</v>
      </c>
    </row>
    <row r="26" spans="1:7" x14ac:dyDescent="0.25">
      <c r="A26" s="164" t="s">
        <v>695</v>
      </c>
      <c r="B26" s="164" t="s">
        <v>669</v>
      </c>
      <c r="C26" s="165">
        <v>390046</v>
      </c>
      <c r="D26" s="166" t="s">
        <v>92</v>
      </c>
      <c r="E26" s="165">
        <v>108954.07550628713</v>
      </c>
      <c r="F26" s="167">
        <v>78</v>
      </c>
      <c r="G26" s="168">
        <f t="shared" si="0"/>
        <v>139.6847121875476</v>
      </c>
    </row>
    <row r="27" spans="1:7" x14ac:dyDescent="0.25">
      <c r="A27" s="164" t="s">
        <v>702</v>
      </c>
      <c r="B27" s="164" t="s">
        <v>669</v>
      </c>
      <c r="C27" s="165">
        <v>207595</v>
      </c>
      <c r="D27" s="166" t="s">
        <v>92</v>
      </c>
      <c r="E27" s="165">
        <v>71280.677753552372</v>
      </c>
      <c r="F27" s="167">
        <v>12</v>
      </c>
      <c r="G27" s="168">
        <f t="shared" si="0"/>
        <v>594.00564794626973</v>
      </c>
    </row>
    <row r="28" spans="1:7" x14ac:dyDescent="0.25">
      <c r="A28" s="164" t="s">
        <v>882</v>
      </c>
      <c r="B28" s="164" t="s">
        <v>67</v>
      </c>
      <c r="C28" s="165">
        <v>327562</v>
      </c>
      <c r="D28" s="166" t="s">
        <v>92</v>
      </c>
      <c r="E28" s="165">
        <v>217856.68188063067</v>
      </c>
      <c r="F28" s="167">
        <v>25</v>
      </c>
      <c r="G28" s="168">
        <f t="shared" si="0"/>
        <v>871.4267275225227</v>
      </c>
    </row>
    <row r="29" spans="1:7" x14ac:dyDescent="0.25">
      <c r="A29" s="164" t="s">
        <v>404</v>
      </c>
      <c r="B29" s="164" t="s">
        <v>72</v>
      </c>
      <c r="C29" s="165">
        <v>2760</v>
      </c>
      <c r="D29" s="166" t="s">
        <v>96</v>
      </c>
      <c r="E29" s="165">
        <v>1675.2924371989484</v>
      </c>
      <c r="F29" s="167">
        <v>39</v>
      </c>
      <c r="G29" s="168">
        <f t="shared" si="0"/>
        <v>4.2956216338434574</v>
      </c>
    </row>
    <row r="30" spans="1:7" x14ac:dyDescent="0.25">
      <c r="A30" s="164" t="s">
        <v>409</v>
      </c>
      <c r="B30" s="164" t="s">
        <v>408</v>
      </c>
      <c r="C30" s="165">
        <v>110320</v>
      </c>
      <c r="D30" s="166" t="s">
        <v>92</v>
      </c>
      <c r="E30" s="165">
        <v>53222.877637479854</v>
      </c>
      <c r="F30" s="167">
        <v>45</v>
      </c>
      <c r="G30" s="168">
        <f t="shared" si="0"/>
        <v>118.27306141662191</v>
      </c>
    </row>
    <row r="31" spans="1:7" x14ac:dyDescent="0.25">
      <c r="A31" s="164" t="s">
        <v>337</v>
      </c>
      <c r="B31" s="164" t="s">
        <v>319</v>
      </c>
      <c r="C31" s="165">
        <v>175280</v>
      </c>
      <c r="D31" s="166" t="s">
        <v>92</v>
      </c>
      <c r="E31" s="165">
        <v>72362.969134183164</v>
      </c>
      <c r="F31" s="167">
        <v>34</v>
      </c>
      <c r="G31" s="168">
        <f t="shared" si="0"/>
        <v>212.83226215936224</v>
      </c>
    </row>
    <row r="32" spans="1:7" x14ac:dyDescent="0.25">
      <c r="A32" s="164" t="s">
        <v>696</v>
      </c>
      <c r="B32" s="164" t="s">
        <v>669</v>
      </c>
      <c r="C32" s="165">
        <v>44854</v>
      </c>
      <c r="D32" s="166" t="s">
        <v>92</v>
      </c>
      <c r="E32" s="165">
        <v>18320.346683919233</v>
      </c>
      <c r="F32" s="167">
        <v>3</v>
      </c>
      <c r="G32" s="168">
        <f t="shared" si="0"/>
        <v>610.67822279730774</v>
      </c>
    </row>
    <row r="33" spans="1:7" x14ac:dyDescent="0.25">
      <c r="A33" s="164" t="s">
        <v>841</v>
      </c>
      <c r="B33" s="164" t="s">
        <v>832</v>
      </c>
      <c r="C33" s="165">
        <v>217346</v>
      </c>
      <c r="D33" s="166" t="s">
        <v>92</v>
      </c>
      <c r="E33" s="165">
        <v>104833.42171563138</v>
      </c>
      <c r="F33" s="167">
        <v>46</v>
      </c>
      <c r="G33" s="168">
        <f t="shared" si="0"/>
        <v>227.89874286006824</v>
      </c>
    </row>
    <row r="34" spans="1:7" x14ac:dyDescent="0.25">
      <c r="A34" s="164" t="s">
        <v>210</v>
      </c>
      <c r="B34" s="164" t="s">
        <v>198</v>
      </c>
      <c r="C34" s="165">
        <v>259628</v>
      </c>
      <c r="D34" s="166" t="s">
        <v>96</v>
      </c>
      <c r="E34" s="165">
        <v>91312.159092481001</v>
      </c>
      <c r="F34" s="167">
        <v>41</v>
      </c>
      <c r="G34" s="168">
        <f t="shared" si="0"/>
        <v>222.71258315239268</v>
      </c>
    </row>
    <row r="35" spans="1:7" x14ac:dyDescent="0.25">
      <c r="A35" s="164" t="s">
        <v>223</v>
      </c>
      <c r="B35" s="164" t="s">
        <v>198</v>
      </c>
      <c r="C35" s="165">
        <v>68307</v>
      </c>
      <c r="D35" s="166" t="s">
        <v>92</v>
      </c>
      <c r="E35" s="165">
        <v>17924.2268797164</v>
      </c>
      <c r="F35" s="167">
        <v>13</v>
      </c>
      <c r="G35" s="168">
        <f t="shared" si="0"/>
        <v>137.87866830551076</v>
      </c>
    </row>
    <row r="36" spans="1:7" x14ac:dyDescent="0.25">
      <c r="A36" s="164" t="s">
        <v>579</v>
      </c>
      <c r="B36" s="164" t="s">
        <v>577</v>
      </c>
      <c r="C36" s="165">
        <v>60089</v>
      </c>
      <c r="D36" s="166" t="s">
        <v>92</v>
      </c>
      <c r="E36" s="165">
        <v>17846.77048980134</v>
      </c>
      <c r="F36" s="167">
        <v>12</v>
      </c>
      <c r="G36" s="168">
        <f t="shared" si="0"/>
        <v>148.72308741501118</v>
      </c>
    </row>
    <row r="37" spans="1:7" x14ac:dyDescent="0.25">
      <c r="A37" s="164" t="s">
        <v>285</v>
      </c>
      <c r="B37" s="164" t="s">
        <v>79</v>
      </c>
      <c r="C37" s="165">
        <v>197412</v>
      </c>
      <c r="D37" s="166" t="s">
        <v>92</v>
      </c>
      <c r="E37" s="165">
        <v>106060.75671804571</v>
      </c>
      <c r="F37" s="167">
        <v>40</v>
      </c>
      <c r="G37" s="168">
        <f t="shared" si="0"/>
        <v>265.1518917951143</v>
      </c>
    </row>
    <row r="38" spans="1:7" x14ac:dyDescent="0.25">
      <c r="A38" s="164" t="s">
        <v>378</v>
      </c>
      <c r="B38" s="164" t="s">
        <v>72</v>
      </c>
      <c r="C38" s="165">
        <v>218803</v>
      </c>
      <c r="D38" s="166" t="s">
        <v>96</v>
      </c>
      <c r="E38" s="165">
        <v>137162.5354134134</v>
      </c>
      <c r="F38" s="167">
        <v>51</v>
      </c>
      <c r="G38" s="168">
        <f t="shared" si="0"/>
        <v>268.94614786943805</v>
      </c>
    </row>
    <row r="39" spans="1:7" x14ac:dyDescent="0.25">
      <c r="A39" s="164" t="s">
        <v>781</v>
      </c>
      <c r="B39" s="164" t="s">
        <v>745</v>
      </c>
      <c r="C39" s="165">
        <v>341929</v>
      </c>
      <c r="D39" s="166" t="s">
        <v>92</v>
      </c>
      <c r="E39" s="165">
        <v>183853.97575599127</v>
      </c>
      <c r="F39" s="167">
        <v>29</v>
      </c>
      <c r="G39" s="168">
        <f t="shared" si="0"/>
        <v>633.97922674479753</v>
      </c>
    </row>
    <row r="40" spans="1:7" x14ac:dyDescent="0.25">
      <c r="A40" s="164" t="s">
        <v>519</v>
      </c>
      <c r="B40" s="164" t="s">
        <v>516</v>
      </c>
      <c r="C40" s="165">
        <v>14658</v>
      </c>
      <c r="D40" s="166" t="s">
        <v>96</v>
      </c>
      <c r="E40" s="165">
        <v>5043.1180551558564</v>
      </c>
      <c r="F40" s="167">
        <v>48</v>
      </c>
      <c r="G40" s="168">
        <f t="shared" si="0"/>
        <v>10.506495948241367</v>
      </c>
    </row>
    <row r="41" spans="1:7" x14ac:dyDescent="0.25">
      <c r="A41" s="164" t="s">
        <v>497</v>
      </c>
      <c r="B41" s="164" t="s">
        <v>493</v>
      </c>
      <c r="C41" s="165">
        <v>43061</v>
      </c>
      <c r="D41" s="166" t="s">
        <v>92</v>
      </c>
      <c r="E41" s="165">
        <v>26844.525724445823</v>
      </c>
      <c r="F41" s="167">
        <v>23</v>
      </c>
      <c r="G41" s="168">
        <f t="shared" si="0"/>
        <v>116.71532923672098</v>
      </c>
    </row>
    <row r="42" spans="1:7" x14ac:dyDescent="0.25">
      <c r="A42" s="164" t="s">
        <v>208</v>
      </c>
      <c r="B42" s="164" t="s">
        <v>198</v>
      </c>
      <c r="C42" s="165">
        <v>222434</v>
      </c>
      <c r="D42" s="166" t="s">
        <v>90</v>
      </c>
      <c r="E42" s="165">
        <v>67438.965374904656</v>
      </c>
      <c r="F42" s="167">
        <v>37</v>
      </c>
      <c r="G42" s="168">
        <f t="shared" si="0"/>
        <v>182.26747398622879</v>
      </c>
    </row>
    <row r="43" spans="1:7" x14ac:dyDescent="0.25">
      <c r="A43" s="164" t="s">
        <v>862</v>
      </c>
      <c r="B43" s="164" t="s">
        <v>852</v>
      </c>
      <c r="C43" s="165">
        <v>68071</v>
      </c>
      <c r="D43" s="166" t="s">
        <v>92</v>
      </c>
      <c r="E43" s="165">
        <v>35772.061948329079</v>
      </c>
      <c r="F43" s="167">
        <v>64</v>
      </c>
      <c r="G43" s="168">
        <f t="shared" si="0"/>
        <v>55.893846794264192</v>
      </c>
    </row>
    <row r="44" spans="1:7" x14ac:dyDescent="0.25">
      <c r="A44" s="164" t="s">
        <v>388</v>
      </c>
      <c r="B44" s="164" t="s">
        <v>72</v>
      </c>
      <c r="C44" s="165">
        <v>107216</v>
      </c>
      <c r="D44" s="166" t="s">
        <v>90</v>
      </c>
      <c r="E44" s="165">
        <v>68251.88387324987</v>
      </c>
      <c r="F44" s="167">
        <v>63</v>
      </c>
      <c r="G44" s="168">
        <f t="shared" si="0"/>
        <v>108.33632360833313</v>
      </c>
    </row>
    <row r="45" spans="1:7" x14ac:dyDescent="0.25">
      <c r="A45" s="164" t="s">
        <v>677</v>
      </c>
      <c r="B45" s="164" t="s">
        <v>669</v>
      </c>
      <c r="C45" s="165">
        <v>240443</v>
      </c>
      <c r="D45" s="166" t="s">
        <v>90</v>
      </c>
      <c r="E45" s="165">
        <v>65645.516273453439</v>
      </c>
      <c r="F45" s="167">
        <v>2</v>
      </c>
      <c r="G45" s="168">
        <f t="shared" si="0"/>
        <v>3282.275813672672</v>
      </c>
    </row>
    <row r="46" spans="1:7" x14ac:dyDescent="0.25">
      <c r="A46" s="164" t="s">
        <v>1050</v>
      </c>
      <c r="B46" s="164" t="s">
        <v>1039</v>
      </c>
      <c r="C46" s="165">
        <v>60125</v>
      </c>
      <c r="D46" s="166" t="s">
        <v>96</v>
      </c>
      <c r="E46" s="165">
        <v>17550.576012753925</v>
      </c>
      <c r="F46" s="167">
        <v>33</v>
      </c>
      <c r="G46" s="168">
        <f t="shared" si="0"/>
        <v>53.183563675011897</v>
      </c>
    </row>
    <row r="47" spans="1:7" x14ac:dyDescent="0.25">
      <c r="A47" s="164" t="s">
        <v>697</v>
      </c>
      <c r="B47" s="164" t="s">
        <v>669</v>
      </c>
      <c r="C47" s="165">
        <v>70168</v>
      </c>
      <c r="D47" s="166" t="s">
        <v>96</v>
      </c>
      <c r="E47" s="165">
        <v>45352.766811616741</v>
      </c>
      <c r="F47" s="167">
        <v>17</v>
      </c>
      <c r="G47" s="168">
        <f t="shared" si="0"/>
        <v>266.78098124480437</v>
      </c>
    </row>
    <row r="48" spans="1:7" x14ac:dyDescent="0.25">
      <c r="A48" s="164" t="s">
        <v>462</v>
      </c>
      <c r="B48" s="164" t="s">
        <v>441</v>
      </c>
      <c r="C48" s="165">
        <v>91996</v>
      </c>
      <c r="D48" s="166" t="s">
        <v>96</v>
      </c>
      <c r="E48" s="165">
        <v>38132.356788729812</v>
      </c>
      <c r="F48" s="167">
        <v>31</v>
      </c>
      <c r="G48" s="168">
        <f t="shared" si="0"/>
        <v>123.00760254428971</v>
      </c>
    </row>
    <row r="49" spans="1:7" x14ac:dyDescent="0.25">
      <c r="A49" s="164" t="s">
        <v>627</v>
      </c>
      <c r="B49" s="164" t="s">
        <v>624</v>
      </c>
      <c r="C49" s="165">
        <v>63067</v>
      </c>
      <c r="D49" s="166" t="s">
        <v>92</v>
      </c>
      <c r="E49" s="165">
        <v>24026.207892172693</v>
      </c>
      <c r="F49" s="167">
        <v>74</v>
      </c>
      <c r="G49" s="168">
        <f t="shared" si="0"/>
        <v>32.467848502936071</v>
      </c>
    </row>
    <row r="50" spans="1:7" x14ac:dyDescent="0.25">
      <c r="A50" s="164" t="s">
        <v>600</v>
      </c>
      <c r="B50" s="164" t="s">
        <v>77</v>
      </c>
      <c r="C50" s="165">
        <v>242538</v>
      </c>
      <c r="D50" s="166" t="s">
        <v>92</v>
      </c>
      <c r="E50" s="165">
        <v>79703.200011318651</v>
      </c>
      <c r="F50" s="167">
        <v>52</v>
      </c>
      <c r="G50" s="168">
        <f t="shared" si="0"/>
        <v>153.27538463715126</v>
      </c>
    </row>
    <row r="51" spans="1:7" x14ac:dyDescent="0.25">
      <c r="A51" s="164" t="s">
        <v>776</v>
      </c>
      <c r="B51" s="164" t="s">
        <v>745</v>
      </c>
      <c r="C51" s="165">
        <v>245892</v>
      </c>
      <c r="D51" s="166" t="s">
        <v>90</v>
      </c>
      <c r="E51" s="165">
        <v>166668.93278943532</v>
      </c>
      <c r="F51" s="167">
        <v>42</v>
      </c>
      <c r="G51" s="168">
        <f t="shared" si="0"/>
        <v>396.83079235579834</v>
      </c>
    </row>
    <row r="52" spans="1:7" x14ac:dyDescent="0.25">
      <c r="A52" s="164" t="s">
        <v>558</v>
      </c>
      <c r="B52" s="164" t="s">
        <v>554</v>
      </c>
      <c r="C52" s="165">
        <v>81246</v>
      </c>
      <c r="D52" s="166" t="s">
        <v>92</v>
      </c>
      <c r="E52" s="165">
        <v>49705.938398693317</v>
      </c>
      <c r="F52" s="167">
        <v>59</v>
      </c>
      <c r="G52" s="168">
        <f t="shared" si="0"/>
        <v>84.247353218124275</v>
      </c>
    </row>
    <row r="53" spans="1:7" x14ac:dyDescent="0.25">
      <c r="A53" s="164" t="s">
        <v>364</v>
      </c>
      <c r="B53" s="164" t="s">
        <v>357</v>
      </c>
      <c r="C53" s="165">
        <v>114498</v>
      </c>
      <c r="D53" s="166" t="s">
        <v>90</v>
      </c>
      <c r="E53" s="165">
        <v>23750.161521577909</v>
      </c>
      <c r="F53" s="167">
        <v>78</v>
      </c>
      <c r="G53" s="168">
        <f t="shared" si="0"/>
        <v>30.448925027663989</v>
      </c>
    </row>
    <row r="54" spans="1:7" x14ac:dyDescent="0.25">
      <c r="A54" s="164" t="s">
        <v>228</v>
      </c>
      <c r="B54" s="164" t="s">
        <v>225</v>
      </c>
      <c r="C54" s="165">
        <v>3652</v>
      </c>
      <c r="D54" s="166" t="s">
        <v>92</v>
      </c>
      <c r="E54" s="165">
        <v>1741.6755033802601</v>
      </c>
      <c r="F54" s="167">
        <v>7</v>
      </c>
      <c r="G54" s="168">
        <f t="shared" si="0"/>
        <v>24.881078619718004</v>
      </c>
    </row>
    <row r="55" spans="1:7" x14ac:dyDescent="0.25">
      <c r="A55" s="164" t="s">
        <v>368</v>
      </c>
      <c r="B55" s="164" t="s">
        <v>357</v>
      </c>
      <c r="C55" s="165">
        <v>963</v>
      </c>
      <c r="D55" s="166" t="s">
        <v>90</v>
      </c>
      <c r="E55" s="165">
        <v>465.10082161091651</v>
      </c>
      <c r="F55" s="167">
        <v>32</v>
      </c>
      <c r="G55" s="168">
        <f t="shared" si="0"/>
        <v>1.4534400675341141</v>
      </c>
    </row>
    <row r="56" spans="1:7" x14ac:dyDescent="0.25">
      <c r="A56" s="164" t="s">
        <v>835</v>
      </c>
      <c r="B56" s="164" t="s">
        <v>832</v>
      </c>
      <c r="C56" s="165">
        <v>19058</v>
      </c>
      <c r="D56" s="166" t="s">
        <v>92</v>
      </c>
      <c r="E56" s="165">
        <v>9633.6572239493653</v>
      </c>
      <c r="F56" s="167">
        <v>52</v>
      </c>
      <c r="G56" s="168">
        <f t="shared" si="0"/>
        <v>18.52626389221032</v>
      </c>
    </row>
    <row r="57" spans="1:7" x14ac:dyDescent="0.25">
      <c r="A57" s="164" t="s">
        <v>333</v>
      </c>
      <c r="B57" s="164" t="s">
        <v>319</v>
      </c>
      <c r="C57" s="165">
        <v>74399</v>
      </c>
      <c r="D57" s="166" t="s">
        <v>92</v>
      </c>
      <c r="E57" s="165">
        <v>18880.925636000586</v>
      </c>
      <c r="F57" s="167">
        <v>25</v>
      </c>
      <c r="G57" s="168">
        <f t="shared" si="0"/>
        <v>75.523702544002347</v>
      </c>
    </row>
    <row r="58" spans="1:7" x14ac:dyDescent="0.25">
      <c r="A58" s="164" t="s">
        <v>187</v>
      </c>
      <c r="B58" s="164" t="s">
        <v>168</v>
      </c>
      <c r="C58" s="165">
        <v>142799</v>
      </c>
      <c r="D58" s="166" t="s">
        <v>92</v>
      </c>
      <c r="E58" s="165">
        <v>61127.678136814764</v>
      </c>
      <c r="F58" s="167">
        <v>77</v>
      </c>
      <c r="G58" s="168">
        <f t="shared" si="0"/>
        <v>79.386594982876318</v>
      </c>
    </row>
    <row r="59" spans="1:7" x14ac:dyDescent="0.25">
      <c r="A59" s="164" t="s">
        <v>888</v>
      </c>
      <c r="B59" s="164" t="s">
        <v>67</v>
      </c>
      <c r="C59" s="165">
        <v>384111</v>
      </c>
      <c r="D59" s="166" t="s">
        <v>92</v>
      </c>
      <c r="E59" s="165">
        <v>108157.93001845641</v>
      </c>
      <c r="F59" s="167">
        <v>14</v>
      </c>
      <c r="G59" s="168">
        <f t="shared" si="0"/>
        <v>772.55664298897432</v>
      </c>
    </row>
    <row r="60" spans="1:7" x14ac:dyDescent="0.25">
      <c r="A60" s="164" t="s">
        <v>977</v>
      </c>
      <c r="B60" s="164" t="s">
        <v>969</v>
      </c>
      <c r="C60" s="165">
        <v>372986</v>
      </c>
      <c r="D60" s="166" t="s">
        <v>92</v>
      </c>
      <c r="E60" s="165">
        <v>111855.64112254806</v>
      </c>
      <c r="F60" s="167">
        <v>9</v>
      </c>
      <c r="G60" s="168">
        <f t="shared" si="0"/>
        <v>1242.8404569172008</v>
      </c>
    </row>
    <row r="61" spans="1:7" x14ac:dyDescent="0.25">
      <c r="A61" s="164" t="s">
        <v>1083</v>
      </c>
      <c r="B61" s="164" t="s">
        <v>80</v>
      </c>
      <c r="C61" s="165">
        <v>131016</v>
      </c>
      <c r="D61" s="166" t="s">
        <v>92</v>
      </c>
      <c r="E61" s="165">
        <v>61677.747903937932</v>
      </c>
      <c r="F61" s="167">
        <v>8</v>
      </c>
      <c r="G61" s="168">
        <f t="shared" si="0"/>
        <v>770.97184879922418</v>
      </c>
    </row>
    <row r="62" spans="1:7" x14ac:dyDescent="0.25">
      <c r="A62" s="164" t="s">
        <v>349</v>
      </c>
      <c r="B62" s="164" t="s">
        <v>342</v>
      </c>
      <c r="C62" s="165">
        <v>222094</v>
      </c>
      <c r="D62" s="166" t="s">
        <v>96</v>
      </c>
      <c r="E62" s="165">
        <v>88863.347057625127</v>
      </c>
      <c r="F62" s="167">
        <v>74</v>
      </c>
      <c r="G62" s="168">
        <f t="shared" si="0"/>
        <v>120.08560413192585</v>
      </c>
    </row>
    <row r="63" spans="1:7" x14ac:dyDescent="0.25">
      <c r="A63" s="164" t="s">
        <v>1033</v>
      </c>
      <c r="B63" s="164" t="s">
        <v>1024</v>
      </c>
      <c r="C63" s="165">
        <v>40665</v>
      </c>
      <c r="D63" s="166" t="s">
        <v>92</v>
      </c>
      <c r="E63" s="165">
        <v>10488.204980053944</v>
      </c>
      <c r="F63" s="167">
        <v>25</v>
      </c>
      <c r="G63" s="168">
        <f t="shared" si="0"/>
        <v>41.952819920215781</v>
      </c>
    </row>
    <row r="64" spans="1:7" x14ac:dyDescent="0.25">
      <c r="A64" s="164" t="s">
        <v>814</v>
      </c>
      <c r="B64" s="164" t="s">
        <v>800</v>
      </c>
      <c r="C64" s="165">
        <v>128545</v>
      </c>
      <c r="D64" s="166" t="s">
        <v>90</v>
      </c>
      <c r="E64" s="165">
        <v>61207.091923174936</v>
      </c>
      <c r="F64" s="167">
        <v>46</v>
      </c>
      <c r="G64" s="168">
        <f t="shared" si="0"/>
        <v>133.05889548516291</v>
      </c>
    </row>
    <row r="65" spans="1:7" x14ac:dyDescent="0.25">
      <c r="A65" s="164" t="s">
        <v>636</v>
      </c>
      <c r="B65" s="164" t="s">
        <v>624</v>
      </c>
      <c r="C65" s="165">
        <v>314623</v>
      </c>
      <c r="D65" s="166" t="s">
        <v>92</v>
      </c>
      <c r="E65" s="165">
        <v>103162.72790913508</v>
      </c>
      <c r="F65" s="167">
        <v>16</v>
      </c>
      <c r="G65" s="168">
        <f t="shared" si="0"/>
        <v>644.76704943209427</v>
      </c>
    </row>
    <row r="66" spans="1:7" x14ac:dyDescent="0.25">
      <c r="A66" s="164" t="s">
        <v>1013</v>
      </c>
      <c r="B66" s="164" t="s">
        <v>1008</v>
      </c>
      <c r="C66" s="165">
        <v>86904</v>
      </c>
      <c r="D66" s="166" t="s">
        <v>92</v>
      </c>
      <c r="E66" s="165">
        <v>40671.294389347357</v>
      </c>
      <c r="F66" s="167">
        <v>51</v>
      </c>
      <c r="G66" s="168">
        <f t="shared" ref="G66:G129" si="1">E66*10%/F66</f>
        <v>79.747636057543843</v>
      </c>
    </row>
    <row r="67" spans="1:7" x14ac:dyDescent="0.25">
      <c r="A67" s="164" t="s">
        <v>884</v>
      </c>
      <c r="B67" s="164" t="s">
        <v>67</v>
      </c>
      <c r="C67" s="165">
        <v>263634</v>
      </c>
      <c r="D67" s="166" t="s">
        <v>96</v>
      </c>
      <c r="E67" s="165">
        <v>87404.659965743587</v>
      </c>
      <c r="F67" s="167">
        <v>4</v>
      </c>
      <c r="G67" s="168">
        <f t="shared" si="1"/>
        <v>2185.1164991435899</v>
      </c>
    </row>
    <row r="68" spans="1:7" x14ac:dyDescent="0.25">
      <c r="A68" s="164" t="s">
        <v>352</v>
      </c>
      <c r="B68" s="164" t="s">
        <v>342</v>
      </c>
      <c r="C68" s="165">
        <v>331954</v>
      </c>
      <c r="D68" s="166" t="s">
        <v>90</v>
      </c>
      <c r="E68" s="165">
        <v>157469.52138733279</v>
      </c>
      <c r="F68" s="167">
        <v>71</v>
      </c>
      <c r="G68" s="168">
        <f t="shared" si="1"/>
        <v>221.78805829201801</v>
      </c>
    </row>
    <row r="69" spans="1:7" x14ac:dyDescent="0.25">
      <c r="A69" s="164" t="s">
        <v>847</v>
      </c>
      <c r="B69" s="164" t="s">
        <v>832</v>
      </c>
      <c r="C69" s="165">
        <v>273829</v>
      </c>
      <c r="D69" s="166" t="s">
        <v>92</v>
      </c>
      <c r="E69" s="165">
        <v>120380.42235068124</v>
      </c>
      <c r="F69" s="167">
        <v>66</v>
      </c>
      <c r="G69" s="168">
        <f t="shared" si="1"/>
        <v>182.39457931921402</v>
      </c>
    </row>
    <row r="70" spans="1:7" x14ac:dyDescent="0.25">
      <c r="A70" s="164" t="s">
        <v>793</v>
      </c>
      <c r="B70" s="164" t="s">
        <v>783</v>
      </c>
      <c r="C70" s="165">
        <v>213734</v>
      </c>
      <c r="D70" s="166" t="s">
        <v>96</v>
      </c>
      <c r="E70" s="165">
        <v>54960.800638163411</v>
      </c>
      <c r="F70" s="167">
        <v>62</v>
      </c>
      <c r="G70" s="168">
        <f t="shared" si="1"/>
        <v>88.646452642199066</v>
      </c>
    </row>
    <row r="71" spans="1:7" x14ac:dyDescent="0.25">
      <c r="A71" s="164" t="s">
        <v>305</v>
      </c>
      <c r="B71" s="164" t="s">
        <v>68</v>
      </c>
      <c r="C71" s="165">
        <v>183451</v>
      </c>
      <c r="D71" s="166" t="s">
        <v>92</v>
      </c>
      <c r="E71" s="165">
        <v>69150.819612659121</v>
      </c>
      <c r="F71" s="167">
        <v>79</v>
      </c>
      <c r="G71" s="168">
        <f t="shared" si="1"/>
        <v>87.532683053998895</v>
      </c>
    </row>
    <row r="72" spans="1:7" x14ac:dyDescent="0.25">
      <c r="A72" s="164" t="s">
        <v>826</v>
      </c>
      <c r="B72" s="164" t="s">
        <v>817</v>
      </c>
      <c r="C72" s="165">
        <v>254298</v>
      </c>
      <c r="D72" s="166" t="s">
        <v>96</v>
      </c>
      <c r="E72" s="165">
        <v>63494.342412435486</v>
      </c>
      <c r="F72" s="167">
        <v>46</v>
      </c>
      <c r="G72" s="168">
        <f t="shared" si="1"/>
        <v>138.03117915746844</v>
      </c>
    </row>
    <row r="73" spans="1:7" x14ac:dyDescent="0.25">
      <c r="A73" s="164" t="s">
        <v>778</v>
      </c>
      <c r="B73" s="164" t="s">
        <v>745</v>
      </c>
      <c r="C73" s="165">
        <v>307723</v>
      </c>
      <c r="D73" s="166" t="s">
        <v>92</v>
      </c>
      <c r="E73" s="165">
        <v>205861.76629321001</v>
      </c>
      <c r="F73" s="167">
        <v>17</v>
      </c>
      <c r="G73" s="168">
        <f t="shared" si="1"/>
        <v>1210.9515664306473</v>
      </c>
    </row>
    <row r="74" spans="1:7" x14ac:dyDescent="0.25">
      <c r="A74" s="164" t="s">
        <v>131</v>
      </c>
      <c r="B74" s="164" t="s">
        <v>121</v>
      </c>
      <c r="C74" s="165">
        <v>127250</v>
      </c>
      <c r="D74" s="166" t="s">
        <v>96</v>
      </c>
      <c r="E74" s="165">
        <v>40096.998894748947</v>
      </c>
      <c r="F74" s="167">
        <v>51</v>
      </c>
      <c r="G74" s="168">
        <f t="shared" si="1"/>
        <v>78.621566460292058</v>
      </c>
    </row>
    <row r="75" spans="1:7" x14ac:dyDescent="0.25">
      <c r="A75" s="164" t="s">
        <v>690</v>
      </c>
      <c r="B75" s="164" t="s">
        <v>669</v>
      </c>
      <c r="C75" s="165">
        <v>337371</v>
      </c>
      <c r="D75" s="166" t="s">
        <v>90</v>
      </c>
      <c r="E75" s="165">
        <v>152460.84689481423</v>
      </c>
      <c r="F75" s="167">
        <v>41</v>
      </c>
      <c r="G75" s="168">
        <f t="shared" si="1"/>
        <v>371.85572413369329</v>
      </c>
    </row>
    <row r="76" spans="1:7" x14ac:dyDescent="0.25">
      <c r="A76" s="164" t="s">
        <v>501</v>
      </c>
      <c r="B76" s="164" t="s">
        <v>493</v>
      </c>
      <c r="C76" s="165">
        <v>392484</v>
      </c>
      <c r="D76" s="166" t="s">
        <v>96</v>
      </c>
      <c r="E76" s="165">
        <v>154335.41075353062</v>
      </c>
      <c r="F76" s="167">
        <v>68</v>
      </c>
      <c r="G76" s="168">
        <f t="shared" si="1"/>
        <v>226.9638393434274</v>
      </c>
    </row>
    <row r="77" spans="1:7" x14ac:dyDescent="0.25">
      <c r="A77" s="164" t="s">
        <v>1080</v>
      </c>
      <c r="B77" s="164" t="s">
        <v>80</v>
      </c>
      <c r="C77" s="165">
        <v>351664</v>
      </c>
      <c r="D77" s="166" t="s">
        <v>92</v>
      </c>
      <c r="E77" s="165">
        <v>87469.161527776159</v>
      </c>
      <c r="F77" s="167">
        <v>32</v>
      </c>
      <c r="G77" s="168">
        <f t="shared" si="1"/>
        <v>273.3411297743005</v>
      </c>
    </row>
    <row r="78" spans="1:7" x14ac:dyDescent="0.25">
      <c r="A78" s="164" t="s">
        <v>926</v>
      </c>
      <c r="B78" s="164" t="s">
        <v>918</v>
      </c>
      <c r="C78" s="165">
        <v>276477</v>
      </c>
      <c r="D78" s="166" t="s">
        <v>92</v>
      </c>
      <c r="E78" s="165">
        <v>115413.15625121737</v>
      </c>
      <c r="F78" s="167">
        <v>1</v>
      </c>
      <c r="G78" s="168">
        <f t="shared" si="1"/>
        <v>11541.315625121737</v>
      </c>
    </row>
    <row r="79" spans="1:7" x14ac:dyDescent="0.25">
      <c r="A79" s="164" t="s">
        <v>568</v>
      </c>
      <c r="B79" s="164" t="s">
        <v>554</v>
      </c>
      <c r="C79" s="165">
        <v>292590</v>
      </c>
      <c r="D79" s="166" t="s">
        <v>92</v>
      </c>
      <c r="E79" s="165">
        <v>111270.43784520077</v>
      </c>
      <c r="F79" s="167">
        <v>59</v>
      </c>
      <c r="G79" s="168">
        <f t="shared" si="1"/>
        <v>188.59396244949284</v>
      </c>
    </row>
    <row r="80" spans="1:7" x14ac:dyDescent="0.25">
      <c r="A80" s="164" t="s">
        <v>678</v>
      </c>
      <c r="B80" s="164" t="s">
        <v>669</v>
      </c>
      <c r="C80" s="165">
        <v>249382</v>
      </c>
      <c r="D80" s="166" t="s">
        <v>92</v>
      </c>
      <c r="E80" s="165">
        <v>149849.84124766281</v>
      </c>
      <c r="F80" s="167">
        <v>54</v>
      </c>
      <c r="G80" s="168">
        <f t="shared" si="1"/>
        <v>277.49970601419039</v>
      </c>
    </row>
    <row r="81" spans="1:7" x14ac:dyDescent="0.25">
      <c r="A81" s="164" t="s">
        <v>580</v>
      </c>
      <c r="B81" s="164" t="s">
        <v>852</v>
      </c>
      <c r="C81" s="165">
        <v>103345</v>
      </c>
      <c r="D81" s="166" t="s">
        <v>96</v>
      </c>
      <c r="E81" s="165">
        <v>63019.29540718667</v>
      </c>
      <c r="F81" s="167">
        <v>32</v>
      </c>
      <c r="G81" s="168">
        <f t="shared" si="1"/>
        <v>196.93529814745835</v>
      </c>
    </row>
    <row r="82" spans="1:7" x14ac:dyDescent="0.25">
      <c r="A82" s="164" t="s">
        <v>204</v>
      </c>
      <c r="B82" s="164" t="s">
        <v>198</v>
      </c>
      <c r="C82" s="165">
        <v>172864</v>
      </c>
      <c r="D82" s="166" t="s">
        <v>92</v>
      </c>
      <c r="E82" s="165">
        <v>91392.015571988872</v>
      </c>
      <c r="F82" s="167">
        <v>38</v>
      </c>
      <c r="G82" s="168">
        <f t="shared" si="1"/>
        <v>240.50530413681281</v>
      </c>
    </row>
    <row r="83" spans="1:7" x14ac:dyDescent="0.25">
      <c r="A83" s="164" t="s">
        <v>1055</v>
      </c>
      <c r="B83" s="164" t="s">
        <v>1039</v>
      </c>
      <c r="C83" s="165">
        <v>88341</v>
      </c>
      <c r="D83" s="166" t="s">
        <v>92</v>
      </c>
      <c r="E83" s="165">
        <v>52294.990453334241</v>
      </c>
      <c r="F83" s="167">
        <v>66</v>
      </c>
      <c r="G83" s="168">
        <f t="shared" si="1"/>
        <v>79.234834020203408</v>
      </c>
    </row>
    <row r="84" spans="1:7" x14ac:dyDescent="0.25">
      <c r="A84" s="164" t="s">
        <v>727</v>
      </c>
      <c r="B84" s="164" t="s">
        <v>81</v>
      </c>
      <c r="C84" s="165">
        <v>209100</v>
      </c>
      <c r="D84" s="166" t="s">
        <v>96</v>
      </c>
      <c r="E84" s="165">
        <v>65466.996085473118</v>
      </c>
      <c r="F84" s="167">
        <v>40</v>
      </c>
      <c r="G84" s="168">
        <f t="shared" si="1"/>
        <v>163.66749021368281</v>
      </c>
    </row>
    <row r="85" spans="1:7" x14ac:dyDescent="0.25">
      <c r="A85" s="164" t="s">
        <v>475</v>
      </c>
      <c r="B85" s="164" t="s">
        <v>441</v>
      </c>
      <c r="C85" s="165">
        <v>238943</v>
      </c>
      <c r="D85" s="166" t="s">
        <v>96</v>
      </c>
      <c r="E85" s="165">
        <v>159749.59552631463</v>
      </c>
      <c r="F85" s="167">
        <v>57</v>
      </c>
      <c r="G85" s="168">
        <f t="shared" si="1"/>
        <v>280.26244829178006</v>
      </c>
    </row>
    <row r="86" spans="1:7" x14ac:dyDescent="0.25">
      <c r="A86" s="164" t="s">
        <v>351</v>
      </c>
      <c r="B86" s="164" t="s">
        <v>342</v>
      </c>
      <c r="C86" s="165">
        <v>271128</v>
      </c>
      <c r="D86" s="166" t="s">
        <v>96</v>
      </c>
      <c r="E86" s="165">
        <v>99157.090105491821</v>
      </c>
      <c r="F86" s="167">
        <v>45</v>
      </c>
      <c r="G86" s="168">
        <f t="shared" si="1"/>
        <v>220.34908912331517</v>
      </c>
    </row>
    <row r="87" spans="1:7" x14ac:dyDescent="0.25">
      <c r="A87" s="164" t="s">
        <v>290</v>
      </c>
      <c r="B87" s="164" t="s">
        <v>79</v>
      </c>
      <c r="C87" s="165">
        <v>97665</v>
      </c>
      <c r="D87" s="166" t="s">
        <v>92</v>
      </c>
      <c r="E87" s="165">
        <v>40200.29900614611</v>
      </c>
      <c r="F87" s="167">
        <v>58</v>
      </c>
      <c r="G87" s="168">
        <f t="shared" si="1"/>
        <v>69.310860355424325</v>
      </c>
    </row>
    <row r="88" spans="1:7" x14ac:dyDescent="0.25">
      <c r="A88" s="164" t="s">
        <v>643</v>
      </c>
      <c r="B88" s="164" t="s">
        <v>624</v>
      </c>
      <c r="C88" s="165">
        <v>317524</v>
      </c>
      <c r="D88" s="166" t="s">
        <v>90</v>
      </c>
      <c r="E88" s="165">
        <v>217032.32123927888</v>
      </c>
      <c r="F88" s="167">
        <v>10</v>
      </c>
      <c r="G88" s="168">
        <f t="shared" si="1"/>
        <v>2170.3232123927892</v>
      </c>
    </row>
    <row r="89" spans="1:7" x14ac:dyDescent="0.25">
      <c r="A89" s="164" t="s">
        <v>583</v>
      </c>
      <c r="B89" s="164" t="s">
        <v>577</v>
      </c>
      <c r="C89" s="165">
        <v>153609</v>
      </c>
      <c r="D89" s="166" t="s">
        <v>92</v>
      </c>
      <c r="E89" s="165">
        <v>93194.852932846552</v>
      </c>
      <c r="F89" s="167">
        <v>12</v>
      </c>
      <c r="G89" s="168">
        <f t="shared" si="1"/>
        <v>776.62377444038793</v>
      </c>
    </row>
    <row r="90" spans="1:7" x14ac:dyDescent="0.25">
      <c r="A90" s="164" t="s">
        <v>856</v>
      </c>
      <c r="B90" s="164" t="s">
        <v>852</v>
      </c>
      <c r="C90" s="165">
        <v>271617</v>
      </c>
      <c r="D90" s="166" t="s">
        <v>90</v>
      </c>
      <c r="E90" s="165">
        <v>185839.30086102322</v>
      </c>
      <c r="F90" s="167">
        <v>14</v>
      </c>
      <c r="G90" s="168">
        <f t="shared" si="1"/>
        <v>1327.4235775787372</v>
      </c>
    </row>
    <row r="91" spans="1:7" x14ac:dyDescent="0.25">
      <c r="A91" s="164" t="s">
        <v>518</v>
      </c>
      <c r="B91" s="164" t="s">
        <v>516</v>
      </c>
      <c r="C91" s="165">
        <v>315973</v>
      </c>
      <c r="D91" s="166" t="s">
        <v>96</v>
      </c>
      <c r="E91" s="165">
        <v>176067.63626835955</v>
      </c>
      <c r="F91" s="167">
        <v>74</v>
      </c>
      <c r="G91" s="168">
        <f t="shared" si="1"/>
        <v>237.92923820048591</v>
      </c>
    </row>
    <row r="92" spans="1:7" x14ac:dyDescent="0.25">
      <c r="A92" s="164" t="s">
        <v>699</v>
      </c>
      <c r="B92" s="164" t="s">
        <v>669</v>
      </c>
      <c r="C92" s="165">
        <v>347876</v>
      </c>
      <c r="D92" s="166" t="s">
        <v>96</v>
      </c>
      <c r="E92" s="165">
        <v>147659.06976528745</v>
      </c>
      <c r="F92" s="167">
        <v>66</v>
      </c>
      <c r="G92" s="168">
        <f t="shared" si="1"/>
        <v>223.72586328073857</v>
      </c>
    </row>
    <row r="93" spans="1:7" x14ac:dyDescent="0.25">
      <c r="A93" s="164" t="s">
        <v>860</v>
      </c>
      <c r="B93" s="164" t="s">
        <v>852</v>
      </c>
      <c r="C93" s="165">
        <v>305413</v>
      </c>
      <c r="D93" s="166" t="s">
        <v>90</v>
      </c>
      <c r="E93" s="165">
        <v>199346.46716878685</v>
      </c>
      <c r="F93" s="167">
        <v>4</v>
      </c>
      <c r="G93" s="168">
        <f t="shared" si="1"/>
        <v>4983.6616792196719</v>
      </c>
    </row>
    <row r="94" spans="1:7" x14ac:dyDescent="0.25">
      <c r="A94" s="164" t="s">
        <v>889</v>
      </c>
      <c r="B94" s="164" t="s">
        <v>67</v>
      </c>
      <c r="C94" s="165">
        <v>309307</v>
      </c>
      <c r="D94" s="166" t="s">
        <v>92</v>
      </c>
      <c r="E94" s="165">
        <v>126864.58733143828</v>
      </c>
      <c r="F94" s="167">
        <v>74</v>
      </c>
      <c r="G94" s="168">
        <f t="shared" si="1"/>
        <v>171.43863152897066</v>
      </c>
    </row>
    <row r="95" spans="1:7" x14ac:dyDescent="0.25">
      <c r="A95" s="164" t="s">
        <v>952</v>
      </c>
      <c r="B95" s="164" t="s">
        <v>70</v>
      </c>
      <c r="C95" s="165">
        <v>16069</v>
      </c>
      <c r="D95" s="166" t="s">
        <v>92</v>
      </c>
      <c r="E95" s="165">
        <v>8444.7775957286194</v>
      </c>
      <c r="F95" s="167">
        <v>5</v>
      </c>
      <c r="G95" s="168">
        <f t="shared" si="1"/>
        <v>168.89555191457239</v>
      </c>
    </row>
    <row r="96" spans="1:7" x14ac:dyDescent="0.25">
      <c r="A96" s="164" t="s">
        <v>939</v>
      </c>
      <c r="B96" s="164" t="s">
        <v>918</v>
      </c>
      <c r="C96" s="165">
        <v>285045</v>
      </c>
      <c r="D96" s="166" t="s">
        <v>96</v>
      </c>
      <c r="E96" s="165">
        <v>87375.02585674086</v>
      </c>
      <c r="F96" s="167">
        <v>18</v>
      </c>
      <c r="G96" s="168">
        <f t="shared" si="1"/>
        <v>485.41681031522705</v>
      </c>
    </row>
    <row r="97" spans="1:7" x14ac:dyDescent="0.25">
      <c r="A97" s="164" t="s">
        <v>1077</v>
      </c>
      <c r="B97" s="164" t="s">
        <v>80</v>
      </c>
      <c r="C97" s="165">
        <v>381483</v>
      </c>
      <c r="D97" s="166" t="s">
        <v>90</v>
      </c>
      <c r="E97" s="165">
        <v>104462.70353054117</v>
      </c>
      <c r="F97" s="167">
        <v>14</v>
      </c>
      <c r="G97" s="168">
        <f t="shared" si="1"/>
        <v>746.16216807529418</v>
      </c>
    </row>
    <row r="98" spans="1:7" x14ac:dyDescent="0.25">
      <c r="A98" s="164" t="s">
        <v>403</v>
      </c>
      <c r="B98" s="164" t="s">
        <v>72</v>
      </c>
      <c r="C98" s="165">
        <v>240255</v>
      </c>
      <c r="D98" s="166" t="s">
        <v>92</v>
      </c>
      <c r="E98" s="165">
        <v>147029.10712103557</v>
      </c>
      <c r="F98" s="167">
        <v>14</v>
      </c>
      <c r="G98" s="168">
        <f t="shared" si="1"/>
        <v>1050.207908007397</v>
      </c>
    </row>
    <row r="99" spans="1:7" x14ac:dyDescent="0.25">
      <c r="A99" s="164" t="s">
        <v>542</v>
      </c>
      <c r="B99" s="164" t="s">
        <v>516</v>
      </c>
      <c r="C99" s="165">
        <v>141467</v>
      </c>
      <c r="D99" s="166" t="s">
        <v>96</v>
      </c>
      <c r="E99" s="165">
        <v>93874.115923799516</v>
      </c>
      <c r="F99" s="167">
        <v>79</v>
      </c>
      <c r="G99" s="168">
        <f t="shared" si="1"/>
        <v>118.82799484025257</v>
      </c>
    </row>
    <row r="100" spans="1:7" x14ac:dyDescent="0.25">
      <c r="A100" s="164" t="s">
        <v>641</v>
      </c>
      <c r="B100" s="164" t="s">
        <v>624</v>
      </c>
      <c r="C100" s="165">
        <v>163593</v>
      </c>
      <c r="D100" s="166" t="s">
        <v>92</v>
      </c>
      <c r="E100" s="165">
        <v>45310.302677050771</v>
      </c>
      <c r="F100" s="167">
        <v>16</v>
      </c>
      <c r="G100" s="168">
        <f t="shared" si="1"/>
        <v>283.18939173156735</v>
      </c>
    </row>
    <row r="101" spans="1:7" x14ac:dyDescent="0.25">
      <c r="A101" s="164" t="s">
        <v>251</v>
      </c>
      <c r="B101" s="164" t="s">
        <v>79</v>
      </c>
      <c r="C101" s="165">
        <v>77448</v>
      </c>
      <c r="D101" s="166" t="s">
        <v>96</v>
      </c>
      <c r="E101" s="165">
        <v>22764.252717418934</v>
      </c>
      <c r="F101" s="167">
        <v>7</v>
      </c>
      <c r="G101" s="168">
        <f t="shared" si="1"/>
        <v>325.20361024884193</v>
      </c>
    </row>
    <row r="102" spans="1:7" x14ac:dyDescent="0.25">
      <c r="A102" s="164" t="s">
        <v>399</v>
      </c>
      <c r="B102" s="164" t="s">
        <v>72</v>
      </c>
      <c r="C102" s="165">
        <v>126905</v>
      </c>
      <c r="D102" s="166" t="s">
        <v>92</v>
      </c>
      <c r="E102" s="165">
        <v>79748.393760429899</v>
      </c>
      <c r="F102" s="167">
        <v>5</v>
      </c>
      <c r="G102" s="168">
        <f t="shared" si="1"/>
        <v>1594.9678752085979</v>
      </c>
    </row>
    <row r="103" spans="1:7" x14ac:dyDescent="0.25">
      <c r="A103" s="164" t="s">
        <v>602</v>
      </c>
      <c r="B103" s="164" t="s">
        <v>77</v>
      </c>
      <c r="C103" s="165">
        <v>2435</v>
      </c>
      <c r="D103" s="166" t="s">
        <v>92</v>
      </c>
      <c r="E103" s="165">
        <v>517.85349064377522</v>
      </c>
      <c r="F103" s="167">
        <v>73</v>
      </c>
      <c r="G103" s="168">
        <f t="shared" si="1"/>
        <v>0.70938834334763734</v>
      </c>
    </row>
    <row r="104" spans="1:7" x14ac:dyDescent="0.25">
      <c r="A104" s="164" t="s">
        <v>839</v>
      </c>
      <c r="B104" s="164" t="s">
        <v>832</v>
      </c>
      <c r="C104" s="165">
        <v>101705</v>
      </c>
      <c r="D104" s="166" t="s">
        <v>90</v>
      </c>
      <c r="E104" s="165">
        <v>65897.708453563726</v>
      </c>
      <c r="F104" s="167">
        <v>20</v>
      </c>
      <c r="G104" s="168">
        <f t="shared" si="1"/>
        <v>329.48854226781862</v>
      </c>
    </row>
    <row r="105" spans="1:7" x14ac:dyDescent="0.25">
      <c r="A105" s="164" t="s">
        <v>338</v>
      </c>
      <c r="B105" s="164" t="s">
        <v>319</v>
      </c>
      <c r="C105" s="165">
        <v>95092</v>
      </c>
      <c r="D105" s="166" t="s">
        <v>90</v>
      </c>
      <c r="E105" s="165">
        <v>61522.99564451653</v>
      </c>
      <c r="F105" s="167">
        <v>24</v>
      </c>
      <c r="G105" s="168">
        <f t="shared" si="1"/>
        <v>256.34581518548555</v>
      </c>
    </row>
    <row r="106" spans="1:7" x14ac:dyDescent="0.25">
      <c r="A106" s="164" t="s">
        <v>209</v>
      </c>
      <c r="B106" s="164" t="s">
        <v>198</v>
      </c>
      <c r="C106" s="165">
        <v>1722</v>
      </c>
      <c r="D106" s="166" t="s">
        <v>92</v>
      </c>
      <c r="E106" s="165">
        <v>486.16067963182684</v>
      </c>
      <c r="F106" s="167">
        <v>23</v>
      </c>
      <c r="G106" s="168">
        <f t="shared" si="1"/>
        <v>2.1137420853557689</v>
      </c>
    </row>
    <row r="107" spans="1:7" x14ac:dyDescent="0.25">
      <c r="A107" s="164" t="s">
        <v>609</v>
      </c>
      <c r="B107" s="164" t="s">
        <v>77</v>
      </c>
      <c r="C107" s="165">
        <v>14557</v>
      </c>
      <c r="D107" s="166" t="s">
        <v>92</v>
      </c>
      <c r="E107" s="165">
        <v>6006.7062650680173</v>
      </c>
      <c r="F107" s="167">
        <v>45</v>
      </c>
      <c r="G107" s="168">
        <f t="shared" si="1"/>
        <v>13.348236144595596</v>
      </c>
    </row>
    <row r="108" spans="1:7" x14ac:dyDescent="0.25">
      <c r="A108" s="164" t="s">
        <v>947</v>
      </c>
      <c r="B108" s="164" t="s">
        <v>70</v>
      </c>
      <c r="C108" s="165">
        <v>318982</v>
      </c>
      <c r="D108" s="166" t="s">
        <v>92</v>
      </c>
      <c r="E108" s="165">
        <v>194348.50707581823</v>
      </c>
      <c r="F108" s="167">
        <v>36</v>
      </c>
      <c r="G108" s="168">
        <f t="shared" si="1"/>
        <v>539.85696409949514</v>
      </c>
    </row>
    <row r="109" spans="1:7" x14ac:dyDescent="0.25">
      <c r="A109" s="164" t="s">
        <v>178</v>
      </c>
      <c r="B109" s="164" t="s">
        <v>168</v>
      </c>
      <c r="C109" s="165">
        <v>360435</v>
      </c>
      <c r="D109" s="166" t="s">
        <v>92</v>
      </c>
      <c r="E109" s="165">
        <v>123751.50065494723</v>
      </c>
      <c r="F109" s="167">
        <v>17</v>
      </c>
      <c r="G109" s="168">
        <f t="shared" si="1"/>
        <v>727.95000385263074</v>
      </c>
    </row>
    <row r="110" spans="1:7" x14ac:dyDescent="0.25">
      <c r="A110" s="164" t="s">
        <v>684</v>
      </c>
      <c r="B110" s="164" t="s">
        <v>669</v>
      </c>
      <c r="C110" s="165">
        <v>158844</v>
      </c>
      <c r="D110" s="166" t="s">
        <v>90</v>
      </c>
      <c r="E110" s="165">
        <v>67355.162233820549</v>
      </c>
      <c r="F110" s="167">
        <v>9</v>
      </c>
      <c r="G110" s="168">
        <f t="shared" si="1"/>
        <v>748.39069148689509</v>
      </c>
    </row>
    <row r="111" spans="1:7" x14ac:dyDescent="0.25">
      <c r="A111" s="164" t="s">
        <v>673</v>
      </c>
      <c r="B111" s="164" t="s">
        <v>669</v>
      </c>
      <c r="C111" s="165">
        <v>268174</v>
      </c>
      <c r="D111" s="166" t="s">
        <v>92</v>
      </c>
      <c r="E111" s="165">
        <v>89574.916838431353</v>
      </c>
      <c r="F111" s="167">
        <v>75</v>
      </c>
      <c r="G111" s="168">
        <f t="shared" si="1"/>
        <v>119.43322245124182</v>
      </c>
    </row>
    <row r="112" spans="1:7" x14ac:dyDescent="0.25">
      <c r="A112" s="164" t="s">
        <v>890</v>
      </c>
      <c r="B112" s="164" t="s">
        <v>67</v>
      </c>
      <c r="C112" s="165">
        <v>51118</v>
      </c>
      <c r="D112" s="166" t="s">
        <v>92</v>
      </c>
      <c r="E112" s="165">
        <v>15787.211682286435</v>
      </c>
      <c r="F112" s="167">
        <v>8</v>
      </c>
      <c r="G112" s="168">
        <f t="shared" si="1"/>
        <v>197.34014602858045</v>
      </c>
    </row>
    <row r="113" spans="1:7" x14ac:dyDescent="0.25">
      <c r="A113" s="164" t="s">
        <v>480</v>
      </c>
      <c r="B113" s="164" t="s">
        <v>441</v>
      </c>
      <c r="C113" s="165">
        <v>250042</v>
      </c>
      <c r="D113" s="166" t="s">
        <v>90</v>
      </c>
      <c r="E113" s="165">
        <v>154249.76815651453</v>
      </c>
      <c r="F113" s="167">
        <v>47</v>
      </c>
      <c r="G113" s="168">
        <f t="shared" si="1"/>
        <v>328.1909960776905</v>
      </c>
    </row>
    <row r="114" spans="1:7" x14ac:dyDescent="0.25">
      <c r="A114" s="164" t="s">
        <v>799</v>
      </c>
      <c r="B114" s="164" t="s">
        <v>800</v>
      </c>
      <c r="C114" s="165">
        <v>363448</v>
      </c>
      <c r="D114" s="166" t="s">
        <v>90</v>
      </c>
      <c r="E114" s="165">
        <v>187922.18076756966</v>
      </c>
      <c r="F114" s="167">
        <v>55</v>
      </c>
      <c r="G114" s="168">
        <f t="shared" si="1"/>
        <v>341.67669230467209</v>
      </c>
    </row>
    <row r="115" spans="1:7" x14ac:dyDescent="0.25">
      <c r="A115" s="164" t="s">
        <v>1056</v>
      </c>
      <c r="B115" s="164" t="s">
        <v>1039</v>
      </c>
      <c r="C115" s="165">
        <v>91091</v>
      </c>
      <c r="D115" s="166" t="s">
        <v>96</v>
      </c>
      <c r="E115" s="165">
        <v>18294.40714356719</v>
      </c>
      <c r="F115" s="167">
        <v>73</v>
      </c>
      <c r="G115" s="168">
        <f t="shared" si="1"/>
        <v>25.060831703516701</v>
      </c>
    </row>
    <row r="116" spans="1:7" x14ac:dyDescent="0.25">
      <c r="A116" s="164" t="s">
        <v>387</v>
      </c>
      <c r="B116" s="164" t="s">
        <v>72</v>
      </c>
      <c r="C116" s="165">
        <v>92265</v>
      </c>
      <c r="D116" s="166" t="s">
        <v>96</v>
      </c>
      <c r="E116" s="165">
        <v>43111.248681158402</v>
      </c>
      <c r="F116" s="167">
        <v>15</v>
      </c>
      <c r="G116" s="168">
        <f t="shared" si="1"/>
        <v>287.408324541056</v>
      </c>
    </row>
    <row r="117" spans="1:7" x14ac:dyDescent="0.25">
      <c r="A117" s="164" t="s">
        <v>1048</v>
      </c>
      <c r="B117" s="164" t="s">
        <v>1039</v>
      </c>
      <c r="C117" s="165">
        <v>214183</v>
      </c>
      <c r="D117" s="166" t="s">
        <v>92</v>
      </c>
      <c r="E117" s="165">
        <v>76280.760648144831</v>
      </c>
      <c r="F117" s="167">
        <v>39</v>
      </c>
      <c r="G117" s="168">
        <f t="shared" si="1"/>
        <v>195.59169396960215</v>
      </c>
    </row>
    <row r="118" spans="1:7" x14ac:dyDescent="0.25">
      <c r="A118" s="164" t="s">
        <v>490</v>
      </c>
      <c r="B118" s="164" t="s">
        <v>441</v>
      </c>
      <c r="C118" s="165">
        <v>203930</v>
      </c>
      <c r="D118" s="166" t="s">
        <v>90</v>
      </c>
      <c r="E118" s="165">
        <v>104176.50519821719</v>
      </c>
      <c r="F118" s="167">
        <v>9</v>
      </c>
      <c r="G118" s="168">
        <f t="shared" si="1"/>
        <v>1157.5167244246356</v>
      </c>
    </row>
    <row r="119" spans="1:7" x14ac:dyDescent="0.25">
      <c r="A119" s="164" t="s">
        <v>757</v>
      </c>
      <c r="B119" s="164" t="s">
        <v>745</v>
      </c>
      <c r="C119" s="165">
        <v>215589</v>
      </c>
      <c r="D119" s="166" t="s">
        <v>92</v>
      </c>
      <c r="E119" s="165">
        <v>54105.653892361726</v>
      </c>
      <c r="F119" s="167">
        <v>60</v>
      </c>
      <c r="G119" s="168">
        <f t="shared" si="1"/>
        <v>90.176089820602883</v>
      </c>
    </row>
    <row r="120" spans="1:7" x14ac:dyDescent="0.25">
      <c r="A120" s="164" t="s">
        <v>732</v>
      </c>
      <c r="B120" s="164" t="s">
        <v>81</v>
      </c>
      <c r="C120" s="165">
        <v>174576</v>
      </c>
      <c r="D120" s="166" t="s">
        <v>92</v>
      </c>
      <c r="E120" s="165">
        <v>85603.949787369478</v>
      </c>
      <c r="F120" s="167">
        <v>34</v>
      </c>
      <c r="G120" s="168">
        <f t="shared" si="1"/>
        <v>251.77632290402786</v>
      </c>
    </row>
    <row r="121" spans="1:7" x14ac:dyDescent="0.25">
      <c r="A121" s="164" t="s">
        <v>569</v>
      </c>
      <c r="B121" s="164" t="s">
        <v>554</v>
      </c>
      <c r="C121" s="165">
        <v>225361</v>
      </c>
      <c r="D121" s="166" t="s">
        <v>92</v>
      </c>
      <c r="E121" s="165">
        <v>114886.65952436878</v>
      </c>
      <c r="F121" s="167">
        <v>66</v>
      </c>
      <c r="G121" s="168">
        <f t="shared" si="1"/>
        <v>174.07069624904361</v>
      </c>
    </row>
    <row r="122" spans="1:7" x14ac:dyDescent="0.25">
      <c r="A122" s="164" t="s">
        <v>861</v>
      </c>
      <c r="B122" s="164" t="s">
        <v>852</v>
      </c>
      <c r="C122" s="165">
        <v>323202</v>
      </c>
      <c r="D122" s="166" t="s">
        <v>96</v>
      </c>
      <c r="E122" s="165">
        <v>211836.51167296339</v>
      </c>
      <c r="F122" s="167">
        <v>68</v>
      </c>
      <c r="G122" s="168">
        <f t="shared" si="1"/>
        <v>311.52428187200496</v>
      </c>
    </row>
    <row r="123" spans="1:7" x14ac:dyDescent="0.25">
      <c r="A123" s="164" t="s">
        <v>239</v>
      </c>
      <c r="B123" s="164" t="s">
        <v>225</v>
      </c>
      <c r="C123" s="165">
        <v>354221</v>
      </c>
      <c r="D123" s="166" t="s">
        <v>96</v>
      </c>
      <c r="E123" s="165">
        <v>104386.35758252972</v>
      </c>
      <c r="F123" s="167">
        <v>26</v>
      </c>
      <c r="G123" s="168">
        <f t="shared" si="1"/>
        <v>401.48599070203738</v>
      </c>
    </row>
    <row r="124" spans="1:7" x14ac:dyDescent="0.25">
      <c r="A124" s="164" t="s">
        <v>172</v>
      </c>
      <c r="B124" s="164" t="s">
        <v>168</v>
      </c>
      <c r="C124" s="165">
        <v>228023</v>
      </c>
      <c r="D124" s="166" t="s">
        <v>92</v>
      </c>
      <c r="E124" s="165">
        <v>69838.736433876649</v>
      </c>
      <c r="F124" s="167">
        <v>36</v>
      </c>
      <c r="G124" s="168">
        <f t="shared" si="1"/>
        <v>193.99649009410183</v>
      </c>
    </row>
    <row r="125" spans="1:7" x14ac:dyDescent="0.25">
      <c r="A125" s="164" t="s">
        <v>274</v>
      </c>
      <c r="B125" s="164" t="s">
        <v>79</v>
      </c>
      <c r="C125" s="165">
        <v>116148</v>
      </c>
      <c r="D125" s="166" t="s">
        <v>92</v>
      </c>
      <c r="E125" s="165">
        <v>48529.209087371091</v>
      </c>
      <c r="F125" s="167">
        <v>30</v>
      </c>
      <c r="G125" s="168">
        <f t="shared" si="1"/>
        <v>161.76403029123696</v>
      </c>
    </row>
    <row r="126" spans="1:7" x14ac:dyDescent="0.25">
      <c r="A126" s="164" t="s">
        <v>1028</v>
      </c>
      <c r="B126" s="164" t="s">
        <v>1024</v>
      </c>
      <c r="C126" s="165">
        <v>29295</v>
      </c>
      <c r="D126" s="166" t="s">
        <v>96</v>
      </c>
      <c r="E126" s="165">
        <v>8198.4449431787671</v>
      </c>
      <c r="F126" s="167">
        <v>64</v>
      </c>
      <c r="G126" s="168">
        <f t="shared" si="1"/>
        <v>12.810070223716824</v>
      </c>
    </row>
    <row r="127" spans="1:7" x14ac:dyDescent="0.25">
      <c r="A127" s="164" t="s">
        <v>530</v>
      </c>
      <c r="B127" s="164" t="s">
        <v>516</v>
      </c>
      <c r="C127" s="165">
        <v>46859</v>
      </c>
      <c r="D127" s="166" t="s">
        <v>92</v>
      </c>
      <c r="E127" s="165">
        <v>23267.5392941389</v>
      </c>
      <c r="F127" s="167">
        <v>11</v>
      </c>
      <c r="G127" s="168">
        <f t="shared" si="1"/>
        <v>211.52308449217182</v>
      </c>
    </row>
    <row r="128" spans="1:7" x14ac:dyDescent="0.25">
      <c r="A128" s="164" t="s">
        <v>1011</v>
      </c>
      <c r="B128" s="164" t="s">
        <v>1008</v>
      </c>
      <c r="C128" s="165">
        <v>338234</v>
      </c>
      <c r="D128" s="166" t="s">
        <v>96</v>
      </c>
      <c r="E128" s="165">
        <v>230752.26761272611</v>
      </c>
      <c r="F128" s="167">
        <v>64</v>
      </c>
      <c r="G128" s="168">
        <f t="shared" si="1"/>
        <v>360.55041814488459</v>
      </c>
    </row>
    <row r="129" spans="1:7" x14ac:dyDescent="0.25">
      <c r="A129" s="164" t="s">
        <v>608</v>
      </c>
      <c r="B129" s="164" t="s">
        <v>77</v>
      </c>
      <c r="C129" s="165">
        <v>129306</v>
      </c>
      <c r="D129" s="166" t="s">
        <v>90</v>
      </c>
      <c r="E129" s="165">
        <v>75453.611370763785</v>
      </c>
      <c r="F129" s="167">
        <v>44</v>
      </c>
      <c r="G129" s="168">
        <f t="shared" si="1"/>
        <v>171.48548038809952</v>
      </c>
    </row>
    <row r="130" spans="1:7" x14ac:dyDescent="0.25">
      <c r="A130" s="164" t="s">
        <v>998</v>
      </c>
      <c r="B130" s="164" t="s">
        <v>993</v>
      </c>
      <c r="C130" s="165">
        <v>124678</v>
      </c>
      <c r="D130" s="166" t="s">
        <v>92</v>
      </c>
      <c r="E130" s="165">
        <v>35271.359752077791</v>
      </c>
      <c r="F130" s="167">
        <v>8</v>
      </c>
      <c r="G130" s="168">
        <f t="shared" ref="G130:G193" si="2">E130*10%/F130</f>
        <v>440.8919969009724</v>
      </c>
    </row>
    <row r="131" spans="1:7" x14ac:dyDescent="0.25">
      <c r="A131" s="164" t="s">
        <v>716</v>
      </c>
      <c r="B131" s="164" t="s">
        <v>705</v>
      </c>
      <c r="C131" s="165">
        <v>244523</v>
      </c>
      <c r="D131" s="166" t="s">
        <v>92</v>
      </c>
      <c r="E131" s="165">
        <v>138656.99712064324</v>
      </c>
      <c r="F131" s="167">
        <v>9</v>
      </c>
      <c r="G131" s="168">
        <f t="shared" si="2"/>
        <v>1540.6333013404806</v>
      </c>
    </row>
    <row r="132" spans="1:7" x14ac:dyDescent="0.25">
      <c r="A132" s="164" t="s">
        <v>763</v>
      </c>
      <c r="B132" s="164" t="s">
        <v>745</v>
      </c>
      <c r="C132" s="165">
        <v>296706</v>
      </c>
      <c r="D132" s="166" t="s">
        <v>90</v>
      </c>
      <c r="E132" s="165">
        <v>137865.39240680824</v>
      </c>
      <c r="F132" s="167">
        <v>3</v>
      </c>
      <c r="G132" s="168">
        <f t="shared" si="2"/>
        <v>4595.5130802269414</v>
      </c>
    </row>
    <row r="133" spans="1:7" x14ac:dyDescent="0.25">
      <c r="A133" s="164" t="s">
        <v>1030</v>
      </c>
      <c r="B133" s="164" t="s">
        <v>1024</v>
      </c>
      <c r="C133" s="165">
        <v>101425</v>
      </c>
      <c r="D133" s="166" t="s">
        <v>92</v>
      </c>
      <c r="E133" s="165">
        <v>40742.702977952489</v>
      </c>
      <c r="F133" s="167">
        <v>7</v>
      </c>
      <c r="G133" s="168">
        <f t="shared" si="2"/>
        <v>582.03861397074991</v>
      </c>
    </row>
    <row r="134" spans="1:7" x14ac:dyDescent="0.25">
      <c r="A134" s="164" t="s">
        <v>461</v>
      </c>
      <c r="B134" s="164" t="s">
        <v>441</v>
      </c>
      <c r="C134" s="165">
        <v>110975</v>
      </c>
      <c r="D134" s="166" t="s">
        <v>92</v>
      </c>
      <c r="E134" s="165">
        <v>51064.44130618163</v>
      </c>
      <c r="F134" s="167">
        <v>46</v>
      </c>
      <c r="G134" s="168">
        <f t="shared" si="2"/>
        <v>111.00965501343833</v>
      </c>
    </row>
    <row r="135" spans="1:7" x14ac:dyDescent="0.25">
      <c r="A135" s="164" t="s">
        <v>1057</v>
      </c>
      <c r="B135" s="164" t="s">
        <v>1039</v>
      </c>
      <c r="C135" s="165">
        <v>315331</v>
      </c>
      <c r="D135" s="166" t="s">
        <v>92</v>
      </c>
      <c r="E135" s="165">
        <v>177491.38216468465</v>
      </c>
      <c r="F135" s="167">
        <v>25</v>
      </c>
      <c r="G135" s="168">
        <f t="shared" si="2"/>
        <v>709.96552865873866</v>
      </c>
    </row>
    <row r="136" spans="1:7" x14ac:dyDescent="0.25">
      <c r="A136" s="164" t="s">
        <v>455</v>
      </c>
      <c r="B136" s="164" t="s">
        <v>441</v>
      </c>
      <c r="C136" s="165">
        <v>90152</v>
      </c>
      <c r="D136" s="166" t="s">
        <v>92</v>
      </c>
      <c r="E136" s="165">
        <v>29605.405650478147</v>
      </c>
      <c r="F136" s="167">
        <v>55</v>
      </c>
      <c r="G136" s="168">
        <f t="shared" si="2"/>
        <v>53.828010273596639</v>
      </c>
    </row>
    <row r="137" spans="1:7" x14ac:dyDescent="0.25">
      <c r="A137" s="164" t="s">
        <v>645</v>
      </c>
      <c r="B137" s="164" t="s">
        <v>624</v>
      </c>
      <c r="C137" s="165">
        <v>185343</v>
      </c>
      <c r="D137" s="166" t="s">
        <v>92</v>
      </c>
      <c r="E137" s="165">
        <v>66360.232426348521</v>
      </c>
      <c r="F137" s="167">
        <v>12</v>
      </c>
      <c r="G137" s="168">
        <f t="shared" si="2"/>
        <v>553.00193688623767</v>
      </c>
    </row>
    <row r="138" spans="1:7" x14ac:dyDescent="0.25">
      <c r="A138" s="164" t="s">
        <v>134</v>
      </c>
      <c r="B138" s="164" t="s">
        <v>121</v>
      </c>
      <c r="C138" s="165">
        <v>199155</v>
      </c>
      <c r="D138" s="166" t="s">
        <v>92</v>
      </c>
      <c r="E138" s="165">
        <v>44383.800548845145</v>
      </c>
      <c r="F138" s="167">
        <v>27</v>
      </c>
      <c r="G138" s="168">
        <f t="shared" si="2"/>
        <v>164.38444647720425</v>
      </c>
    </row>
    <row r="139" spans="1:7" x14ac:dyDescent="0.25">
      <c r="A139" s="164" t="s">
        <v>474</v>
      </c>
      <c r="B139" s="164" t="s">
        <v>441</v>
      </c>
      <c r="C139" s="165">
        <v>132638</v>
      </c>
      <c r="D139" s="166" t="s">
        <v>92</v>
      </c>
      <c r="E139" s="165">
        <v>33941.097069079384</v>
      </c>
      <c r="F139" s="167">
        <v>24</v>
      </c>
      <c r="G139" s="168">
        <f t="shared" si="2"/>
        <v>141.42123778783079</v>
      </c>
    </row>
    <row r="140" spans="1:7" x14ac:dyDescent="0.25">
      <c r="A140" s="164" t="s">
        <v>366</v>
      </c>
      <c r="B140" s="164" t="s">
        <v>357</v>
      </c>
      <c r="C140" s="165">
        <v>157364</v>
      </c>
      <c r="D140" s="166" t="s">
        <v>92</v>
      </c>
      <c r="E140" s="165">
        <v>89080.371541583838</v>
      </c>
      <c r="F140" s="167">
        <v>35</v>
      </c>
      <c r="G140" s="168">
        <f t="shared" si="2"/>
        <v>254.51534726166813</v>
      </c>
    </row>
    <row r="141" spans="1:7" x14ac:dyDescent="0.25">
      <c r="A141" s="164" t="s">
        <v>963</v>
      </c>
      <c r="B141" s="164" t="s">
        <v>70</v>
      </c>
      <c r="C141" s="165">
        <v>266107</v>
      </c>
      <c r="D141" s="166" t="s">
        <v>92</v>
      </c>
      <c r="E141" s="165">
        <v>139235.55598299994</v>
      </c>
      <c r="F141" s="167">
        <v>21</v>
      </c>
      <c r="G141" s="168">
        <f t="shared" si="2"/>
        <v>663.02645706190447</v>
      </c>
    </row>
    <row r="142" spans="1:7" x14ac:dyDescent="0.25">
      <c r="A142" s="164" t="s">
        <v>331</v>
      </c>
      <c r="B142" s="164" t="s">
        <v>319</v>
      </c>
      <c r="C142" s="165">
        <v>371003</v>
      </c>
      <c r="D142" s="166" t="s">
        <v>92</v>
      </c>
      <c r="E142" s="165">
        <v>219531.04398070162</v>
      </c>
      <c r="F142" s="167">
        <v>54</v>
      </c>
      <c r="G142" s="168">
        <f t="shared" si="2"/>
        <v>406.53897033463267</v>
      </c>
    </row>
    <row r="143" spans="1:7" x14ac:dyDescent="0.25">
      <c r="A143" s="164" t="s">
        <v>815</v>
      </c>
      <c r="B143" s="164" t="s">
        <v>800</v>
      </c>
      <c r="C143" s="165">
        <v>180590</v>
      </c>
      <c r="D143" s="166" t="s">
        <v>96</v>
      </c>
      <c r="E143" s="165">
        <v>118977.40154201705</v>
      </c>
      <c r="F143" s="167">
        <v>24</v>
      </c>
      <c r="G143" s="168">
        <f t="shared" si="2"/>
        <v>495.73917309173771</v>
      </c>
    </row>
    <row r="144" spans="1:7" x14ac:dyDescent="0.25">
      <c r="A144" s="164" t="s">
        <v>315</v>
      </c>
      <c r="B144" s="164" t="s">
        <v>68</v>
      </c>
      <c r="C144" s="165">
        <v>92089</v>
      </c>
      <c r="D144" s="166" t="s">
        <v>92</v>
      </c>
      <c r="E144" s="165">
        <v>63341.94480890804</v>
      </c>
      <c r="F144" s="167">
        <v>71</v>
      </c>
      <c r="G144" s="168">
        <f t="shared" si="2"/>
        <v>89.214006773109929</v>
      </c>
    </row>
    <row r="145" spans="1:7" x14ac:dyDescent="0.25">
      <c r="A145" s="164" t="s">
        <v>422</v>
      </c>
      <c r="B145" s="164" t="s">
        <v>408</v>
      </c>
      <c r="C145" s="165">
        <v>324197</v>
      </c>
      <c r="D145" s="166" t="s">
        <v>92</v>
      </c>
      <c r="E145" s="165">
        <v>212577.43517554225</v>
      </c>
      <c r="F145" s="167">
        <v>15</v>
      </c>
      <c r="G145" s="168">
        <f t="shared" si="2"/>
        <v>1417.1829011702819</v>
      </c>
    </row>
    <row r="146" spans="1:7" x14ac:dyDescent="0.25">
      <c r="A146" s="164" t="s">
        <v>1058</v>
      </c>
      <c r="B146" s="164" t="s">
        <v>1039</v>
      </c>
      <c r="C146" s="165">
        <v>382738</v>
      </c>
      <c r="D146" s="166" t="s">
        <v>92</v>
      </c>
      <c r="E146" s="165">
        <v>119289.4001709953</v>
      </c>
      <c r="F146" s="167">
        <v>22</v>
      </c>
      <c r="G146" s="168">
        <f t="shared" si="2"/>
        <v>542.22454623179681</v>
      </c>
    </row>
    <row r="147" spans="1:7" x14ac:dyDescent="0.25">
      <c r="A147" s="164" t="s">
        <v>565</v>
      </c>
      <c r="B147" s="164" t="s">
        <v>554</v>
      </c>
      <c r="C147" s="165">
        <v>143236</v>
      </c>
      <c r="D147" s="166" t="s">
        <v>92</v>
      </c>
      <c r="E147" s="165">
        <v>89487.076226617239</v>
      </c>
      <c r="F147" s="167">
        <v>68</v>
      </c>
      <c r="G147" s="168">
        <f t="shared" si="2"/>
        <v>131.59864150973124</v>
      </c>
    </row>
    <row r="148" spans="1:7" x14ac:dyDescent="0.25">
      <c r="A148" s="164" t="s">
        <v>828</v>
      </c>
      <c r="B148" s="164" t="s">
        <v>817</v>
      </c>
      <c r="C148" s="165">
        <v>313710</v>
      </c>
      <c r="D148" s="166" t="s">
        <v>96</v>
      </c>
      <c r="E148" s="165">
        <v>108239.19274235083</v>
      </c>
      <c r="F148" s="167">
        <v>51</v>
      </c>
      <c r="G148" s="168">
        <f t="shared" si="2"/>
        <v>212.23371125951147</v>
      </c>
    </row>
    <row r="149" spans="1:7" x14ac:dyDescent="0.25">
      <c r="A149" s="164" t="s">
        <v>473</v>
      </c>
      <c r="B149" s="164" t="s">
        <v>441</v>
      </c>
      <c r="C149" s="165">
        <v>169995</v>
      </c>
      <c r="D149" s="166" t="s">
        <v>92</v>
      </c>
      <c r="E149" s="165">
        <v>54338.649186536699</v>
      </c>
      <c r="F149" s="167">
        <v>69</v>
      </c>
      <c r="G149" s="168">
        <f t="shared" si="2"/>
        <v>78.751665487734357</v>
      </c>
    </row>
    <row r="150" spans="1:7" x14ac:dyDescent="0.25">
      <c r="A150" s="164" t="s">
        <v>182</v>
      </c>
      <c r="B150" s="164" t="s">
        <v>168</v>
      </c>
      <c r="C150" s="165">
        <v>303854</v>
      </c>
      <c r="D150" s="166" t="s">
        <v>92</v>
      </c>
      <c r="E150" s="165">
        <v>207769.08218768411</v>
      </c>
      <c r="F150" s="167">
        <v>57</v>
      </c>
      <c r="G150" s="168">
        <f t="shared" si="2"/>
        <v>364.50716173277914</v>
      </c>
    </row>
    <row r="151" spans="1:7" x14ac:dyDescent="0.25">
      <c r="A151" s="164" t="s">
        <v>299</v>
      </c>
      <c r="B151" s="164" t="s">
        <v>68</v>
      </c>
      <c r="C151" s="165">
        <v>162665</v>
      </c>
      <c r="D151" s="166" t="s">
        <v>96</v>
      </c>
      <c r="E151" s="165">
        <v>97912.227598635902</v>
      </c>
      <c r="F151" s="167">
        <v>31</v>
      </c>
      <c r="G151" s="168">
        <f t="shared" si="2"/>
        <v>315.8458954794707</v>
      </c>
    </row>
    <row r="152" spans="1:7" x14ac:dyDescent="0.25">
      <c r="A152" s="164" t="s">
        <v>376</v>
      </c>
      <c r="B152" s="164" t="s">
        <v>72</v>
      </c>
      <c r="C152" s="165">
        <v>271707</v>
      </c>
      <c r="D152" s="166" t="s">
        <v>92</v>
      </c>
      <c r="E152" s="165">
        <v>154643.90757902976</v>
      </c>
      <c r="F152" s="167">
        <v>24</v>
      </c>
      <c r="G152" s="168">
        <f t="shared" si="2"/>
        <v>644.34961491262402</v>
      </c>
    </row>
    <row r="153" spans="1:7" x14ac:dyDescent="0.25">
      <c r="A153" s="164" t="s">
        <v>1075</v>
      </c>
      <c r="B153" s="164" t="s">
        <v>80</v>
      </c>
      <c r="C153" s="165">
        <v>389545</v>
      </c>
      <c r="D153" s="166" t="s">
        <v>92</v>
      </c>
      <c r="E153" s="165">
        <v>265679.21285723615</v>
      </c>
      <c r="F153" s="167">
        <v>14</v>
      </c>
      <c r="G153" s="168">
        <f t="shared" si="2"/>
        <v>1897.7086632659725</v>
      </c>
    </row>
    <row r="154" spans="1:7" x14ac:dyDescent="0.25">
      <c r="A154" s="164" t="s">
        <v>467</v>
      </c>
      <c r="B154" s="164" t="s">
        <v>441</v>
      </c>
      <c r="C154" s="165">
        <v>130356</v>
      </c>
      <c r="D154" s="166" t="s">
        <v>92</v>
      </c>
      <c r="E154" s="165">
        <v>43416.602039508107</v>
      </c>
      <c r="F154" s="167">
        <v>19</v>
      </c>
      <c r="G154" s="168">
        <f t="shared" si="2"/>
        <v>228.50843178688478</v>
      </c>
    </row>
    <row r="155" spans="1:7" x14ac:dyDescent="0.25">
      <c r="A155" s="164" t="s">
        <v>513</v>
      </c>
      <c r="B155" s="164" t="s">
        <v>493</v>
      </c>
      <c r="C155" s="165">
        <v>2380</v>
      </c>
      <c r="D155" s="166" t="s">
        <v>92</v>
      </c>
      <c r="E155" s="165">
        <v>548.95851420964414</v>
      </c>
      <c r="F155" s="167">
        <v>70</v>
      </c>
      <c r="G155" s="168">
        <f t="shared" si="2"/>
        <v>0.7842264488709203</v>
      </c>
    </row>
    <row r="156" spans="1:7" x14ac:dyDescent="0.25">
      <c r="A156" s="164" t="s">
        <v>780</v>
      </c>
      <c r="B156" s="164" t="s">
        <v>745</v>
      </c>
      <c r="C156" s="165">
        <v>299604</v>
      </c>
      <c r="D156" s="166" t="s">
        <v>96</v>
      </c>
      <c r="E156" s="165">
        <v>203407.93253796414</v>
      </c>
      <c r="F156" s="167">
        <v>9</v>
      </c>
      <c r="G156" s="168">
        <f t="shared" si="2"/>
        <v>2260.0881393107129</v>
      </c>
    </row>
    <row r="157" spans="1:7" x14ac:dyDescent="0.25">
      <c r="A157" s="164" t="s">
        <v>197</v>
      </c>
      <c r="B157" s="164" t="s">
        <v>198</v>
      </c>
      <c r="C157" s="165">
        <v>78969</v>
      </c>
      <c r="D157" s="166" t="s">
        <v>92</v>
      </c>
      <c r="E157" s="165">
        <v>30116.704707018485</v>
      </c>
      <c r="F157" s="167">
        <v>58</v>
      </c>
      <c r="G157" s="168">
        <f t="shared" si="2"/>
        <v>51.925352943135323</v>
      </c>
    </row>
    <row r="158" spans="1:7" x14ac:dyDescent="0.25">
      <c r="A158" s="164" t="s">
        <v>755</v>
      </c>
      <c r="B158" s="164" t="s">
        <v>745</v>
      </c>
      <c r="C158" s="165">
        <v>265323</v>
      </c>
      <c r="D158" s="166" t="s">
        <v>92</v>
      </c>
      <c r="E158" s="165">
        <v>183531.89890503485</v>
      </c>
      <c r="F158" s="167">
        <v>74</v>
      </c>
      <c r="G158" s="168">
        <f t="shared" si="2"/>
        <v>248.01607960139847</v>
      </c>
    </row>
    <row r="159" spans="1:7" x14ac:dyDescent="0.25">
      <c r="A159" s="164" t="s">
        <v>543</v>
      </c>
      <c r="B159" s="164" t="s">
        <v>852</v>
      </c>
      <c r="C159" s="165">
        <v>331845</v>
      </c>
      <c r="D159" s="166" t="s">
        <v>90</v>
      </c>
      <c r="E159" s="165">
        <v>71030.449730712542</v>
      </c>
      <c r="F159" s="167">
        <v>72</v>
      </c>
      <c r="G159" s="168">
        <f t="shared" si="2"/>
        <v>98.653402403767416</v>
      </c>
    </row>
    <row r="160" spans="1:7" x14ac:dyDescent="0.25">
      <c r="A160" s="164" t="s">
        <v>794</v>
      </c>
      <c r="B160" s="164" t="s">
        <v>783</v>
      </c>
      <c r="C160" s="165">
        <v>389029</v>
      </c>
      <c r="D160" s="166" t="s">
        <v>92</v>
      </c>
      <c r="E160" s="165">
        <v>253158.44949002616</v>
      </c>
      <c r="F160" s="167">
        <v>51</v>
      </c>
      <c r="G160" s="168">
        <f t="shared" si="2"/>
        <v>496.38911664711014</v>
      </c>
    </row>
    <row r="161" spans="1:7" x14ac:dyDescent="0.25">
      <c r="A161" s="164" t="s">
        <v>334</v>
      </c>
      <c r="B161" s="164" t="s">
        <v>319</v>
      </c>
      <c r="C161" s="165">
        <v>374088</v>
      </c>
      <c r="D161" s="166" t="s">
        <v>90</v>
      </c>
      <c r="E161" s="165">
        <v>236728.58827859137</v>
      </c>
      <c r="F161" s="167">
        <v>48</v>
      </c>
      <c r="G161" s="168">
        <f t="shared" si="2"/>
        <v>493.18455891373202</v>
      </c>
    </row>
    <row r="162" spans="1:7" x14ac:dyDescent="0.25">
      <c r="A162" s="164" t="s">
        <v>360</v>
      </c>
      <c r="B162" s="164" t="s">
        <v>357</v>
      </c>
      <c r="C162" s="165">
        <v>201137</v>
      </c>
      <c r="D162" s="166" t="s">
        <v>92</v>
      </c>
      <c r="E162" s="165">
        <v>101703.39315846551</v>
      </c>
      <c r="F162" s="167">
        <v>29</v>
      </c>
      <c r="G162" s="168">
        <f t="shared" si="2"/>
        <v>350.70135571884663</v>
      </c>
    </row>
    <row r="163" spans="1:7" x14ac:dyDescent="0.25">
      <c r="A163" s="164" t="s">
        <v>631</v>
      </c>
      <c r="B163" s="164" t="s">
        <v>624</v>
      </c>
      <c r="C163" s="165">
        <v>372322</v>
      </c>
      <c r="D163" s="166" t="s">
        <v>90</v>
      </c>
      <c r="E163" s="165">
        <v>74718.691530157419</v>
      </c>
      <c r="F163" s="167">
        <v>77</v>
      </c>
      <c r="G163" s="168">
        <f t="shared" si="2"/>
        <v>97.037261727477173</v>
      </c>
    </row>
    <row r="164" spans="1:7" x14ac:dyDescent="0.25">
      <c r="A164" s="164" t="s">
        <v>434</v>
      </c>
      <c r="B164" s="164" t="s">
        <v>408</v>
      </c>
      <c r="C164" s="165">
        <v>343225</v>
      </c>
      <c r="D164" s="166" t="s">
        <v>96</v>
      </c>
      <c r="E164" s="165">
        <v>81359.241289306941</v>
      </c>
      <c r="F164" s="167">
        <v>52</v>
      </c>
      <c r="G164" s="168">
        <f t="shared" si="2"/>
        <v>156.46007940251337</v>
      </c>
    </row>
    <row r="165" spans="1:7" x14ac:dyDescent="0.25">
      <c r="A165" s="164" t="s">
        <v>572</v>
      </c>
      <c r="B165" s="164" t="s">
        <v>554</v>
      </c>
      <c r="C165" s="165">
        <v>174032</v>
      </c>
      <c r="D165" s="166" t="s">
        <v>92</v>
      </c>
      <c r="E165" s="165">
        <v>83218.676479825372</v>
      </c>
      <c r="F165" s="167">
        <v>34</v>
      </c>
      <c r="G165" s="168">
        <f t="shared" si="2"/>
        <v>244.76081317595697</v>
      </c>
    </row>
    <row r="166" spans="1:7" x14ac:dyDescent="0.25">
      <c r="A166" s="164" t="s">
        <v>863</v>
      </c>
      <c r="B166" s="164" t="s">
        <v>852</v>
      </c>
      <c r="C166" s="165">
        <v>290739</v>
      </c>
      <c r="D166" s="166" t="s">
        <v>92</v>
      </c>
      <c r="E166" s="165">
        <v>198039.43081878795</v>
      </c>
      <c r="F166" s="167">
        <v>69</v>
      </c>
      <c r="G166" s="168">
        <f t="shared" si="2"/>
        <v>287.01366785331589</v>
      </c>
    </row>
    <row r="167" spans="1:7" x14ac:dyDescent="0.25">
      <c r="A167" s="164" t="s">
        <v>465</v>
      </c>
      <c r="B167" s="164" t="s">
        <v>441</v>
      </c>
      <c r="C167" s="165">
        <v>358565</v>
      </c>
      <c r="D167" s="166" t="s">
        <v>90</v>
      </c>
      <c r="E167" s="165">
        <v>104948.37997667951</v>
      </c>
      <c r="F167" s="167">
        <v>27</v>
      </c>
      <c r="G167" s="168">
        <f t="shared" si="2"/>
        <v>388.69770361733157</v>
      </c>
    </row>
    <row r="168" spans="1:7" x14ac:dyDescent="0.25">
      <c r="A168" s="164" t="s">
        <v>230</v>
      </c>
      <c r="B168" s="164" t="s">
        <v>225</v>
      </c>
      <c r="C168" s="165">
        <v>368736</v>
      </c>
      <c r="D168" s="166" t="s">
        <v>92</v>
      </c>
      <c r="E168" s="165">
        <v>180297.37501194331</v>
      </c>
      <c r="F168" s="167">
        <v>33</v>
      </c>
      <c r="G168" s="168">
        <f t="shared" si="2"/>
        <v>546.35568185437376</v>
      </c>
    </row>
    <row r="169" spans="1:7" x14ac:dyDescent="0.25">
      <c r="A169" s="164" t="s">
        <v>992</v>
      </c>
      <c r="B169" s="164" t="s">
        <v>993</v>
      </c>
      <c r="C169" s="165">
        <v>37669</v>
      </c>
      <c r="D169" s="166" t="s">
        <v>92</v>
      </c>
      <c r="E169" s="165">
        <v>24262.1498393886</v>
      </c>
      <c r="F169" s="167">
        <v>15</v>
      </c>
      <c r="G169" s="168">
        <f t="shared" si="2"/>
        <v>161.74766559592399</v>
      </c>
    </row>
    <row r="170" spans="1:7" x14ac:dyDescent="0.25">
      <c r="A170" s="164" t="s">
        <v>152</v>
      </c>
      <c r="B170" s="164" t="s">
        <v>76</v>
      </c>
      <c r="C170" s="165">
        <v>35358</v>
      </c>
      <c r="D170" s="166" t="s">
        <v>96</v>
      </c>
      <c r="E170" s="165">
        <v>14963.525331893225</v>
      </c>
      <c r="F170" s="167">
        <v>60</v>
      </c>
      <c r="G170" s="168">
        <f t="shared" si="2"/>
        <v>24.939208886488707</v>
      </c>
    </row>
    <row r="171" spans="1:7" x14ac:dyDescent="0.25">
      <c r="A171" s="164" t="s">
        <v>231</v>
      </c>
      <c r="B171" s="164" t="s">
        <v>225</v>
      </c>
      <c r="C171" s="165">
        <v>181512</v>
      </c>
      <c r="D171" s="166" t="s">
        <v>92</v>
      </c>
      <c r="E171" s="165">
        <v>72639.342062643307</v>
      </c>
      <c r="F171" s="167">
        <v>23</v>
      </c>
      <c r="G171" s="168">
        <f t="shared" si="2"/>
        <v>315.82322635931871</v>
      </c>
    </row>
    <row r="172" spans="1:7" x14ac:dyDescent="0.25">
      <c r="A172" s="164" t="s">
        <v>253</v>
      </c>
      <c r="B172" s="164" t="s">
        <v>79</v>
      </c>
      <c r="C172" s="165">
        <v>142325</v>
      </c>
      <c r="D172" s="166" t="s">
        <v>92</v>
      </c>
      <c r="E172" s="165">
        <v>89314.29544387685</v>
      </c>
      <c r="F172" s="167">
        <v>28</v>
      </c>
      <c r="G172" s="168">
        <f t="shared" si="2"/>
        <v>318.9796265852745</v>
      </c>
    </row>
    <row r="173" spans="1:7" x14ac:dyDescent="0.25">
      <c r="A173" s="164" t="s">
        <v>107</v>
      </c>
      <c r="B173" s="164" t="s">
        <v>69</v>
      </c>
      <c r="C173" s="165">
        <v>39601</v>
      </c>
      <c r="D173" s="166" t="s">
        <v>92</v>
      </c>
      <c r="E173" s="165">
        <v>27309.516894341326</v>
      </c>
      <c r="F173" s="167">
        <v>2</v>
      </c>
      <c r="G173" s="168">
        <f t="shared" si="2"/>
        <v>1365.4758447170664</v>
      </c>
    </row>
    <row r="174" spans="1:7" x14ac:dyDescent="0.25">
      <c r="A174" s="164" t="s">
        <v>415</v>
      </c>
      <c r="B174" s="164" t="s">
        <v>408</v>
      </c>
      <c r="C174" s="165">
        <v>99020</v>
      </c>
      <c r="D174" s="166" t="s">
        <v>92</v>
      </c>
      <c r="E174" s="165">
        <v>62900.567163191437</v>
      </c>
      <c r="F174" s="167">
        <v>10</v>
      </c>
      <c r="G174" s="168">
        <f t="shared" si="2"/>
        <v>629.00567163191442</v>
      </c>
    </row>
    <row r="175" spans="1:7" x14ac:dyDescent="0.25">
      <c r="A175" s="164" t="s">
        <v>428</v>
      </c>
      <c r="B175" s="164" t="s">
        <v>408</v>
      </c>
      <c r="C175" s="165">
        <v>341263</v>
      </c>
      <c r="D175" s="166" t="s">
        <v>96</v>
      </c>
      <c r="E175" s="165">
        <v>156067.136220691</v>
      </c>
      <c r="F175" s="167">
        <v>50</v>
      </c>
      <c r="G175" s="168">
        <f t="shared" si="2"/>
        <v>312.134272441382</v>
      </c>
    </row>
    <row r="176" spans="1:7" x14ac:dyDescent="0.25">
      <c r="A176" s="164" t="s">
        <v>1043</v>
      </c>
      <c r="B176" s="164" t="s">
        <v>1039</v>
      </c>
      <c r="C176" s="165">
        <v>24041</v>
      </c>
      <c r="D176" s="166" t="s">
        <v>90</v>
      </c>
      <c r="E176" s="165">
        <v>7859.0351445801416</v>
      </c>
      <c r="F176" s="167">
        <v>54</v>
      </c>
      <c r="G176" s="168">
        <f t="shared" si="2"/>
        <v>14.553768786259523</v>
      </c>
    </row>
    <row r="177" spans="1:7" x14ac:dyDescent="0.25">
      <c r="A177" s="164" t="s">
        <v>872</v>
      </c>
      <c r="B177" s="164" t="s">
        <v>67</v>
      </c>
      <c r="C177" s="165">
        <v>195693</v>
      </c>
      <c r="D177" s="166" t="s">
        <v>96</v>
      </c>
      <c r="E177" s="165">
        <v>97267.828840500573</v>
      </c>
      <c r="F177" s="167">
        <v>44</v>
      </c>
      <c r="G177" s="168">
        <f t="shared" si="2"/>
        <v>221.06324736477401</v>
      </c>
    </row>
    <row r="178" spans="1:7" x14ac:dyDescent="0.25">
      <c r="A178" s="164" t="s">
        <v>786</v>
      </c>
      <c r="B178" s="164" t="s">
        <v>783</v>
      </c>
      <c r="C178" s="165">
        <v>142109</v>
      </c>
      <c r="D178" s="166" t="s">
        <v>90</v>
      </c>
      <c r="E178" s="165">
        <v>31637.75368684284</v>
      </c>
      <c r="F178" s="167">
        <v>79</v>
      </c>
      <c r="G178" s="168">
        <f t="shared" si="2"/>
        <v>40.047789477016259</v>
      </c>
    </row>
    <row r="179" spans="1:7" x14ac:dyDescent="0.25">
      <c r="A179" s="164" t="s">
        <v>133</v>
      </c>
      <c r="B179" s="164" t="s">
        <v>121</v>
      </c>
      <c r="C179" s="165">
        <v>310287</v>
      </c>
      <c r="D179" s="166" t="s">
        <v>92</v>
      </c>
      <c r="E179" s="165">
        <v>173327.76502685025</v>
      </c>
      <c r="F179" s="167">
        <v>60</v>
      </c>
      <c r="G179" s="168">
        <f t="shared" si="2"/>
        <v>288.87960837808373</v>
      </c>
    </row>
    <row r="180" spans="1:7" x14ac:dyDescent="0.25">
      <c r="A180" s="164" t="s">
        <v>670</v>
      </c>
      <c r="B180" s="164" t="s">
        <v>669</v>
      </c>
      <c r="C180" s="165">
        <v>287285</v>
      </c>
      <c r="D180" s="166" t="s">
        <v>92</v>
      </c>
      <c r="E180" s="165">
        <v>149366.42775370294</v>
      </c>
      <c r="F180" s="167">
        <v>45</v>
      </c>
      <c r="G180" s="168">
        <f t="shared" si="2"/>
        <v>331.9253950082288</v>
      </c>
    </row>
    <row r="181" spans="1:7" x14ac:dyDescent="0.25">
      <c r="A181" s="164" t="s">
        <v>682</v>
      </c>
      <c r="B181" s="164" t="s">
        <v>669</v>
      </c>
      <c r="C181" s="165">
        <v>94780</v>
      </c>
      <c r="D181" s="166" t="s">
        <v>92</v>
      </c>
      <c r="E181" s="165">
        <v>61420.535878492083</v>
      </c>
      <c r="F181" s="167">
        <v>20</v>
      </c>
      <c r="G181" s="168">
        <f t="shared" si="2"/>
        <v>307.1026793924604</v>
      </c>
    </row>
    <row r="182" spans="1:7" x14ac:dyDescent="0.25">
      <c r="A182" s="164" t="s">
        <v>457</v>
      </c>
      <c r="B182" s="164" t="s">
        <v>441</v>
      </c>
      <c r="C182" s="165">
        <v>237000</v>
      </c>
      <c r="D182" s="166" t="s">
        <v>96</v>
      </c>
      <c r="E182" s="165">
        <v>73556.191209712095</v>
      </c>
      <c r="F182" s="167">
        <v>77</v>
      </c>
      <c r="G182" s="168">
        <f t="shared" si="2"/>
        <v>95.527521051574155</v>
      </c>
    </row>
    <row r="183" spans="1:7" x14ac:dyDescent="0.25">
      <c r="A183" s="164" t="s">
        <v>897</v>
      </c>
      <c r="B183" s="164" t="s">
        <v>67</v>
      </c>
      <c r="C183" s="165">
        <v>162635</v>
      </c>
      <c r="D183" s="166" t="s">
        <v>90</v>
      </c>
      <c r="E183" s="165">
        <v>106161.72291857345</v>
      </c>
      <c r="F183" s="167">
        <v>15</v>
      </c>
      <c r="G183" s="168">
        <f t="shared" si="2"/>
        <v>707.74481945715638</v>
      </c>
    </row>
    <row r="184" spans="1:7" x14ac:dyDescent="0.25">
      <c r="A184" s="164" t="s">
        <v>932</v>
      </c>
      <c r="B184" s="164" t="s">
        <v>918</v>
      </c>
      <c r="C184" s="165">
        <v>58090</v>
      </c>
      <c r="D184" s="166" t="s">
        <v>92</v>
      </c>
      <c r="E184" s="165">
        <v>21667.028414346812</v>
      </c>
      <c r="F184" s="167">
        <v>1</v>
      </c>
      <c r="G184" s="168">
        <f t="shared" si="2"/>
        <v>2166.7028414346814</v>
      </c>
    </row>
    <row r="185" spans="1:7" x14ac:dyDescent="0.25">
      <c r="A185" s="164" t="s">
        <v>354</v>
      </c>
      <c r="B185" s="164" t="s">
        <v>342</v>
      </c>
      <c r="C185" s="165">
        <v>234382</v>
      </c>
      <c r="D185" s="166" t="s">
        <v>96</v>
      </c>
      <c r="E185" s="165">
        <v>157830.14152417015</v>
      </c>
      <c r="F185" s="167">
        <v>24</v>
      </c>
      <c r="G185" s="168">
        <f t="shared" si="2"/>
        <v>657.62558968404232</v>
      </c>
    </row>
    <row r="186" spans="1:7" x14ac:dyDescent="0.25">
      <c r="A186" s="164" t="s">
        <v>298</v>
      </c>
      <c r="B186" s="164" t="s">
        <v>68</v>
      </c>
      <c r="C186" s="165">
        <v>304064</v>
      </c>
      <c r="D186" s="166" t="s">
        <v>96</v>
      </c>
      <c r="E186" s="165">
        <v>169641.78687091617</v>
      </c>
      <c r="F186" s="167">
        <v>5</v>
      </c>
      <c r="G186" s="168">
        <f t="shared" si="2"/>
        <v>3392.8357374183238</v>
      </c>
    </row>
    <row r="187" spans="1:7" x14ac:dyDescent="0.25">
      <c r="A187" s="164" t="s">
        <v>294</v>
      </c>
      <c r="B187" s="164" t="s">
        <v>79</v>
      </c>
      <c r="C187" s="165">
        <v>376914</v>
      </c>
      <c r="D187" s="166" t="s">
        <v>92</v>
      </c>
      <c r="E187" s="165">
        <v>230168.11291693989</v>
      </c>
      <c r="F187" s="167">
        <v>2</v>
      </c>
      <c r="G187" s="168">
        <f t="shared" si="2"/>
        <v>11508.405645846995</v>
      </c>
    </row>
    <row r="188" spans="1:7" x14ac:dyDescent="0.25">
      <c r="A188" s="164" t="s">
        <v>390</v>
      </c>
      <c r="B188" s="164" t="s">
        <v>72</v>
      </c>
      <c r="C188" s="165">
        <v>83381</v>
      </c>
      <c r="D188" s="166" t="s">
        <v>92</v>
      </c>
      <c r="E188" s="165">
        <v>27203.525291416325</v>
      </c>
      <c r="F188" s="167">
        <v>49</v>
      </c>
      <c r="G188" s="168">
        <f t="shared" si="2"/>
        <v>55.517398553910873</v>
      </c>
    </row>
    <row r="189" spans="1:7" x14ac:dyDescent="0.25">
      <c r="A189" s="164" t="s">
        <v>180</v>
      </c>
      <c r="B189" s="164" t="s">
        <v>168</v>
      </c>
      <c r="C189" s="165">
        <v>315859</v>
      </c>
      <c r="D189" s="166" t="s">
        <v>92</v>
      </c>
      <c r="E189" s="165">
        <v>181098.13718290513</v>
      </c>
      <c r="F189" s="167">
        <v>17</v>
      </c>
      <c r="G189" s="168">
        <f t="shared" si="2"/>
        <v>1065.2831598994421</v>
      </c>
    </row>
    <row r="190" spans="1:7" x14ac:dyDescent="0.25">
      <c r="A190" s="164" t="s">
        <v>269</v>
      </c>
      <c r="B190" s="164" t="s">
        <v>79</v>
      </c>
      <c r="C190" s="165">
        <v>65540</v>
      </c>
      <c r="D190" s="166" t="s">
        <v>96</v>
      </c>
      <c r="E190" s="165">
        <v>32459.277974360928</v>
      </c>
      <c r="F190" s="167">
        <v>1</v>
      </c>
      <c r="G190" s="168">
        <f t="shared" si="2"/>
        <v>3245.927797436093</v>
      </c>
    </row>
    <row r="191" spans="1:7" x14ac:dyDescent="0.25">
      <c r="A191" s="164" t="s">
        <v>136</v>
      </c>
      <c r="B191" s="164" t="s">
        <v>121</v>
      </c>
      <c r="C191" s="165">
        <v>399103</v>
      </c>
      <c r="D191" s="166" t="s">
        <v>92</v>
      </c>
      <c r="E191" s="165">
        <v>103253.4773350531</v>
      </c>
      <c r="F191" s="167">
        <v>47</v>
      </c>
      <c r="G191" s="168">
        <f t="shared" si="2"/>
        <v>219.68824964904917</v>
      </c>
    </row>
    <row r="192" spans="1:7" x14ac:dyDescent="0.25">
      <c r="A192" s="164" t="s">
        <v>526</v>
      </c>
      <c r="B192" s="164" t="s">
        <v>516</v>
      </c>
      <c r="C192" s="165">
        <v>312649</v>
      </c>
      <c r="D192" s="166" t="s">
        <v>90</v>
      </c>
      <c r="E192" s="165">
        <v>165633.41217041458</v>
      </c>
      <c r="F192" s="167">
        <v>69</v>
      </c>
      <c r="G192" s="168">
        <f t="shared" si="2"/>
        <v>240.04842343538348</v>
      </c>
    </row>
    <row r="193" spans="1:7" x14ac:dyDescent="0.25">
      <c r="A193" s="164" t="s">
        <v>1009</v>
      </c>
      <c r="B193" s="164" t="s">
        <v>1008</v>
      </c>
      <c r="C193" s="165">
        <v>357826</v>
      </c>
      <c r="D193" s="166" t="s">
        <v>92</v>
      </c>
      <c r="E193" s="165">
        <v>245475.26911103513</v>
      </c>
      <c r="F193" s="167">
        <v>22</v>
      </c>
      <c r="G193" s="168">
        <f t="shared" si="2"/>
        <v>1115.7966777774325</v>
      </c>
    </row>
    <row r="194" spans="1:7" x14ac:dyDescent="0.25">
      <c r="A194" s="164" t="s">
        <v>523</v>
      </c>
      <c r="B194" s="164" t="s">
        <v>516</v>
      </c>
      <c r="C194" s="165">
        <v>280456</v>
      </c>
      <c r="D194" s="166" t="s">
        <v>90</v>
      </c>
      <c r="E194" s="165">
        <v>112361.82877233536</v>
      </c>
      <c r="F194" s="167">
        <v>13</v>
      </c>
      <c r="G194" s="168">
        <f t="shared" ref="G194:G257" si="3">E194*10%/F194</f>
        <v>864.32175978719511</v>
      </c>
    </row>
    <row r="195" spans="1:7" x14ac:dyDescent="0.25">
      <c r="A195" s="164" t="s">
        <v>585</v>
      </c>
      <c r="B195" s="164" t="s">
        <v>577</v>
      </c>
      <c r="C195" s="165">
        <v>228560</v>
      </c>
      <c r="D195" s="166" t="s">
        <v>92</v>
      </c>
      <c r="E195" s="165">
        <v>91090.086128747716</v>
      </c>
      <c r="F195" s="167">
        <v>66</v>
      </c>
      <c r="G195" s="168">
        <f t="shared" si="3"/>
        <v>138.01528201325411</v>
      </c>
    </row>
    <row r="196" spans="1:7" x14ac:dyDescent="0.25">
      <c r="A196" s="164" t="s">
        <v>392</v>
      </c>
      <c r="B196" s="164" t="s">
        <v>72</v>
      </c>
      <c r="C196" s="165">
        <v>90252</v>
      </c>
      <c r="D196" s="166" t="s">
        <v>92</v>
      </c>
      <c r="E196" s="165">
        <v>55277.78617968053</v>
      </c>
      <c r="F196" s="167">
        <v>12</v>
      </c>
      <c r="G196" s="168">
        <f t="shared" si="3"/>
        <v>460.64821816400445</v>
      </c>
    </row>
    <row r="197" spans="1:7" x14ac:dyDescent="0.25">
      <c r="A197" s="164" t="s">
        <v>1052</v>
      </c>
      <c r="B197" s="164" t="s">
        <v>1039</v>
      </c>
      <c r="C197" s="165">
        <v>163982</v>
      </c>
      <c r="D197" s="166" t="s">
        <v>90</v>
      </c>
      <c r="E197" s="165">
        <v>85234.935797785991</v>
      </c>
      <c r="F197" s="167">
        <v>59</v>
      </c>
      <c r="G197" s="168">
        <f t="shared" si="3"/>
        <v>144.46599287760338</v>
      </c>
    </row>
    <row r="198" spans="1:7" x14ac:dyDescent="0.25">
      <c r="A198" s="164" t="s">
        <v>503</v>
      </c>
      <c r="B198" s="164" t="s">
        <v>493</v>
      </c>
      <c r="C198" s="165">
        <v>153997</v>
      </c>
      <c r="D198" s="166" t="s">
        <v>92</v>
      </c>
      <c r="E198" s="165">
        <v>70342.145749127056</v>
      </c>
      <c r="F198" s="167">
        <v>3</v>
      </c>
      <c r="G198" s="168">
        <f t="shared" si="3"/>
        <v>2344.7381916375684</v>
      </c>
    </row>
    <row r="199" spans="1:7" x14ac:dyDescent="0.25">
      <c r="A199" s="164" t="s">
        <v>381</v>
      </c>
      <c r="B199" s="164" t="s">
        <v>72</v>
      </c>
      <c r="C199" s="165">
        <v>372783</v>
      </c>
      <c r="D199" s="166" t="s">
        <v>92</v>
      </c>
      <c r="E199" s="165">
        <v>184641.22750701534</v>
      </c>
      <c r="F199" s="167">
        <v>77</v>
      </c>
      <c r="G199" s="168">
        <f t="shared" si="3"/>
        <v>239.7938019571628</v>
      </c>
    </row>
    <row r="200" spans="1:7" x14ac:dyDescent="0.25">
      <c r="A200" s="164" t="s">
        <v>948</v>
      </c>
      <c r="B200" s="164" t="s">
        <v>70</v>
      </c>
      <c r="C200" s="165">
        <v>112689</v>
      </c>
      <c r="D200" s="166" t="s">
        <v>92</v>
      </c>
      <c r="E200" s="165">
        <v>40057.381806444326</v>
      </c>
      <c r="F200" s="167">
        <v>73</v>
      </c>
      <c r="G200" s="168">
        <f t="shared" si="3"/>
        <v>54.873125762252506</v>
      </c>
    </row>
    <row r="201" spans="1:7" x14ac:dyDescent="0.25">
      <c r="A201" s="164" t="s">
        <v>946</v>
      </c>
      <c r="B201" s="164" t="s">
        <v>70</v>
      </c>
      <c r="C201" s="165">
        <v>216036</v>
      </c>
      <c r="D201" s="166" t="s">
        <v>96</v>
      </c>
      <c r="E201" s="165">
        <v>145745.86553171952</v>
      </c>
      <c r="F201" s="167">
        <v>66</v>
      </c>
      <c r="G201" s="168">
        <f t="shared" si="3"/>
        <v>220.82706898745386</v>
      </c>
    </row>
    <row r="202" spans="1:7" x14ac:dyDescent="0.25">
      <c r="A202" s="164" t="s">
        <v>229</v>
      </c>
      <c r="B202" s="164" t="s">
        <v>225</v>
      </c>
      <c r="C202" s="165">
        <v>343047</v>
      </c>
      <c r="D202" s="166" t="s">
        <v>92</v>
      </c>
      <c r="E202" s="165">
        <v>86233.468285254756</v>
      </c>
      <c r="F202" s="167">
        <v>4</v>
      </c>
      <c r="G202" s="168">
        <f t="shared" si="3"/>
        <v>2155.8367071313692</v>
      </c>
    </row>
    <row r="203" spans="1:7" x14ac:dyDescent="0.25">
      <c r="A203" s="164" t="s">
        <v>119</v>
      </c>
      <c r="B203" s="164" t="s">
        <v>69</v>
      </c>
      <c r="C203" s="165">
        <v>274447</v>
      </c>
      <c r="D203" s="166" t="s">
        <v>92</v>
      </c>
      <c r="E203" s="165">
        <v>79930.35596373232</v>
      </c>
      <c r="F203" s="167">
        <v>33</v>
      </c>
      <c r="G203" s="168">
        <f t="shared" si="3"/>
        <v>242.21319989009797</v>
      </c>
    </row>
    <row r="204" spans="1:7" x14ac:dyDescent="0.25">
      <c r="A204" s="164" t="s">
        <v>930</v>
      </c>
      <c r="B204" s="164" t="s">
        <v>918</v>
      </c>
      <c r="C204" s="165">
        <v>81795</v>
      </c>
      <c r="D204" s="166" t="s">
        <v>92</v>
      </c>
      <c r="E204" s="165">
        <v>23580.977510332104</v>
      </c>
      <c r="F204" s="167">
        <v>76</v>
      </c>
      <c r="G204" s="168">
        <f t="shared" si="3"/>
        <v>31.027601987279084</v>
      </c>
    </row>
    <row r="205" spans="1:7" x14ac:dyDescent="0.25">
      <c r="A205" s="164" t="s">
        <v>149</v>
      </c>
      <c r="B205" s="164" t="s">
        <v>76</v>
      </c>
      <c r="C205" s="165">
        <v>272232</v>
      </c>
      <c r="D205" s="166" t="s">
        <v>96</v>
      </c>
      <c r="E205" s="165">
        <v>67672.410352156148</v>
      </c>
      <c r="F205" s="167">
        <v>30</v>
      </c>
      <c r="G205" s="168">
        <f t="shared" si="3"/>
        <v>225.57470117385384</v>
      </c>
    </row>
    <row r="206" spans="1:7" x14ac:dyDescent="0.25">
      <c r="A206" s="164" t="s">
        <v>616</v>
      </c>
      <c r="B206" s="164" t="s">
        <v>77</v>
      </c>
      <c r="C206" s="165">
        <v>383309</v>
      </c>
      <c r="D206" s="166" t="s">
        <v>92</v>
      </c>
      <c r="E206" s="165">
        <v>238499.09066751358</v>
      </c>
      <c r="F206" s="167">
        <v>63</v>
      </c>
      <c r="G206" s="168">
        <f t="shared" si="3"/>
        <v>378.56998518652949</v>
      </c>
    </row>
    <row r="207" spans="1:7" x14ac:dyDescent="0.25">
      <c r="A207" s="164" t="s">
        <v>396</v>
      </c>
      <c r="B207" s="164" t="s">
        <v>72</v>
      </c>
      <c r="C207" s="165">
        <v>199930</v>
      </c>
      <c r="D207" s="166" t="s">
        <v>92</v>
      </c>
      <c r="E207" s="165">
        <v>53145.684087173497</v>
      </c>
      <c r="F207" s="167">
        <v>76</v>
      </c>
      <c r="G207" s="168">
        <f t="shared" si="3"/>
        <v>69.928531693649347</v>
      </c>
    </row>
    <row r="208" spans="1:7" x14ac:dyDescent="0.25">
      <c r="A208" s="164" t="s">
        <v>635</v>
      </c>
      <c r="B208" s="164" t="s">
        <v>624</v>
      </c>
      <c r="C208" s="165">
        <v>234187</v>
      </c>
      <c r="D208" s="166" t="s">
        <v>96</v>
      </c>
      <c r="E208" s="165">
        <v>53615.417772584071</v>
      </c>
      <c r="F208" s="167">
        <v>3</v>
      </c>
      <c r="G208" s="168">
        <f t="shared" si="3"/>
        <v>1787.1805924194693</v>
      </c>
    </row>
    <row r="209" spans="1:7" x14ac:dyDescent="0.25">
      <c r="A209" s="164" t="s">
        <v>486</v>
      </c>
      <c r="B209" s="164" t="s">
        <v>441</v>
      </c>
      <c r="C209" s="165">
        <v>180508</v>
      </c>
      <c r="D209" s="166" t="s">
        <v>90</v>
      </c>
      <c r="E209" s="165">
        <v>66315.899910951572</v>
      </c>
      <c r="F209" s="167">
        <v>8</v>
      </c>
      <c r="G209" s="168">
        <f t="shared" si="3"/>
        <v>828.94874888689469</v>
      </c>
    </row>
    <row r="210" spans="1:7" x14ac:dyDescent="0.25">
      <c r="A210" s="164" t="s">
        <v>221</v>
      </c>
      <c r="B210" s="164" t="s">
        <v>198</v>
      </c>
      <c r="C210" s="165">
        <v>62843</v>
      </c>
      <c r="D210" s="166" t="s">
        <v>92</v>
      </c>
      <c r="E210" s="165">
        <v>25081.63566507498</v>
      </c>
      <c r="F210" s="167">
        <v>9</v>
      </c>
      <c r="G210" s="168">
        <f t="shared" si="3"/>
        <v>278.68484072305534</v>
      </c>
    </row>
    <row r="211" spans="1:7" x14ac:dyDescent="0.25">
      <c r="A211" s="164" t="s">
        <v>97</v>
      </c>
      <c r="B211" s="164" t="s">
        <v>89</v>
      </c>
      <c r="C211" s="165">
        <v>349493</v>
      </c>
      <c r="D211" s="166" t="s">
        <v>96</v>
      </c>
      <c r="E211" s="165">
        <v>120598.14985353764</v>
      </c>
      <c r="F211" s="167">
        <v>44</v>
      </c>
      <c r="G211" s="168">
        <f t="shared" si="3"/>
        <v>274.08670421258557</v>
      </c>
    </row>
    <row r="212" spans="1:7" x14ac:dyDescent="0.25">
      <c r="A212" s="164" t="s">
        <v>521</v>
      </c>
      <c r="B212" s="164" t="s">
        <v>516</v>
      </c>
      <c r="C212" s="165">
        <v>16792</v>
      </c>
      <c r="D212" s="166" t="s">
        <v>92</v>
      </c>
      <c r="E212" s="165">
        <v>9356.4356994987011</v>
      </c>
      <c r="F212" s="167">
        <v>23</v>
      </c>
      <c r="G212" s="168">
        <f t="shared" si="3"/>
        <v>40.680155215211748</v>
      </c>
    </row>
    <row r="213" spans="1:7" x14ac:dyDescent="0.25">
      <c r="A213" s="164" t="s">
        <v>859</v>
      </c>
      <c r="B213" s="164" t="s">
        <v>852</v>
      </c>
      <c r="C213" s="165">
        <v>66828</v>
      </c>
      <c r="D213" s="166" t="s">
        <v>96</v>
      </c>
      <c r="E213" s="165">
        <v>38218.122506720334</v>
      </c>
      <c r="F213" s="167">
        <v>42</v>
      </c>
      <c r="G213" s="168">
        <f t="shared" si="3"/>
        <v>90.99552977790556</v>
      </c>
    </row>
    <row r="214" spans="1:7" x14ac:dyDescent="0.25">
      <c r="A214" s="164" t="s">
        <v>744</v>
      </c>
      <c r="B214" s="164" t="s">
        <v>745</v>
      </c>
      <c r="C214" s="165">
        <v>360110</v>
      </c>
      <c r="D214" s="166" t="s">
        <v>96</v>
      </c>
      <c r="E214" s="165">
        <v>128050.25764403951</v>
      </c>
      <c r="F214" s="167">
        <v>49</v>
      </c>
      <c r="G214" s="168">
        <f t="shared" si="3"/>
        <v>261.32705641640717</v>
      </c>
    </row>
    <row r="215" spans="1:7" x14ac:dyDescent="0.25">
      <c r="A215" s="164" t="s">
        <v>200</v>
      </c>
      <c r="B215" s="164" t="s">
        <v>198</v>
      </c>
      <c r="C215" s="165">
        <v>306230</v>
      </c>
      <c r="D215" s="166" t="s">
        <v>92</v>
      </c>
      <c r="E215" s="165">
        <v>103118.22842307985</v>
      </c>
      <c r="F215" s="167">
        <v>64</v>
      </c>
      <c r="G215" s="168">
        <f t="shared" si="3"/>
        <v>161.12223191106227</v>
      </c>
    </row>
    <row r="216" spans="1:7" x14ac:dyDescent="0.25">
      <c r="A216" s="164" t="s">
        <v>474</v>
      </c>
      <c r="B216" s="164" t="s">
        <v>745</v>
      </c>
      <c r="C216" s="165">
        <v>306601</v>
      </c>
      <c r="D216" s="166" t="s">
        <v>92</v>
      </c>
      <c r="E216" s="165">
        <v>168265.9420437988</v>
      </c>
      <c r="F216" s="167">
        <v>14</v>
      </c>
      <c r="G216" s="168">
        <f t="shared" si="3"/>
        <v>1201.8995860271345</v>
      </c>
    </row>
    <row r="217" spans="1:7" x14ac:dyDescent="0.25">
      <c r="A217" s="164" t="s">
        <v>143</v>
      </c>
      <c r="B217" s="164" t="s">
        <v>168</v>
      </c>
      <c r="C217" s="165">
        <v>36774</v>
      </c>
      <c r="D217" s="166" t="s">
        <v>92</v>
      </c>
      <c r="E217" s="165">
        <v>20034.606910623104</v>
      </c>
      <c r="F217" s="167">
        <v>9</v>
      </c>
      <c r="G217" s="168">
        <f t="shared" si="3"/>
        <v>222.60674345136783</v>
      </c>
    </row>
    <row r="218" spans="1:7" x14ac:dyDescent="0.25">
      <c r="A218" s="164" t="s">
        <v>1072</v>
      </c>
      <c r="B218" s="164" t="s">
        <v>80</v>
      </c>
      <c r="C218" s="165">
        <v>144147</v>
      </c>
      <c r="D218" s="166" t="s">
        <v>92</v>
      </c>
      <c r="E218" s="165">
        <v>94329.023278859779</v>
      </c>
      <c r="F218" s="167">
        <v>56</v>
      </c>
      <c r="G218" s="168">
        <f t="shared" si="3"/>
        <v>168.44468442653533</v>
      </c>
    </row>
    <row r="219" spans="1:7" x14ac:dyDescent="0.25">
      <c r="A219" s="164" t="s">
        <v>933</v>
      </c>
      <c r="B219" s="164" t="s">
        <v>918</v>
      </c>
      <c r="C219" s="165">
        <v>152353</v>
      </c>
      <c r="D219" s="166" t="s">
        <v>96</v>
      </c>
      <c r="E219" s="165">
        <v>92651.02052755066</v>
      </c>
      <c r="F219" s="167">
        <v>22</v>
      </c>
      <c r="G219" s="168">
        <f t="shared" si="3"/>
        <v>421.14100239795755</v>
      </c>
    </row>
    <row r="220" spans="1:7" x14ac:dyDescent="0.25">
      <c r="A220" s="164" t="s">
        <v>1004</v>
      </c>
      <c r="B220" s="164" t="s">
        <v>993</v>
      </c>
      <c r="C220" s="165">
        <v>301822</v>
      </c>
      <c r="D220" s="166" t="s">
        <v>92</v>
      </c>
      <c r="E220" s="165">
        <v>171677.88522085798</v>
      </c>
      <c r="F220" s="167">
        <v>47</v>
      </c>
      <c r="G220" s="168">
        <f t="shared" si="3"/>
        <v>365.27209621459144</v>
      </c>
    </row>
    <row r="221" spans="1:7" x14ac:dyDescent="0.25">
      <c r="A221" s="164" t="s">
        <v>544</v>
      </c>
      <c r="B221" s="164" t="s">
        <v>516</v>
      </c>
      <c r="C221" s="165">
        <v>346870</v>
      </c>
      <c r="D221" s="166" t="s">
        <v>90</v>
      </c>
      <c r="E221" s="165">
        <v>147987.76955607015</v>
      </c>
      <c r="F221" s="167">
        <v>54</v>
      </c>
      <c r="G221" s="168">
        <f t="shared" si="3"/>
        <v>274.05142510383365</v>
      </c>
    </row>
    <row r="222" spans="1:7" x14ac:dyDescent="0.25">
      <c r="A222" s="164" t="s">
        <v>359</v>
      </c>
      <c r="B222" s="164" t="s">
        <v>357</v>
      </c>
      <c r="C222" s="165">
        <v>171152</v>
      </c>
      <c r="D222" s="166" t="s">
        <v>92</v>
      </c>
      <c r="E222" s="165">
        <v>56292.554469908151</v>
      </c>
      <c r="F222" s="167">
        <v>21</v>
      </c>
      <c r="G222" s="168">
        <f t="shared" si="3"/>
        <v>268.05978319003884</v>
      </c>
    </row>
    <row r="223" spans="1:7" x14ac:dyDescent="0.25">
      <c r="A223" s="164" t="s">
        <v>686</v>
      </c>
      <c r="B223" s="164" t="s">
        <v>669</v>
      </c>
      <c r="C223" s="165">
        <v>341352</v>
      </c>
      <c r="D223" s="166" t="s">
        <v>90</v>
      </c>
      <c r="E223" s="165">
        <v>204356.07758298845</v>
      </c>
      <c r="F223" s="167">
        <v>37</v>
      </c>
      <c r="G223" s="168">
        <f t="shared" si="3"/>
        <v>552.3137231972662</v>
      </c>
    </row>
    <row r="224" spans="1:7" x14ac:dyDescent="0.25">
      <c r="A224" s="164" t="s">
        <v>590</v>
      </c>
      <c r="B224" s="164" t="s">
        <v>77</v>
      </c>
      <c r="C224" s="165">
        <v>12627</v>
      </c>
      <c r="D224" s="166" t="s">
        <v>92</v>
      </c>
      <c r="E224" s="165">
        <v>2751.4482694336803</v>
      </c>
      <c r="F224" s="167">
        <v>68</v>
      </c>
      <c r="G224" s="168">
        <f t="shared" si="3"/>
        <v>4.0462474550495307</v>
      </c>
    </row>
    <row r="225" spans="1:7" x14ac:dyDescent="0.25">
      <c r="A225" s="164" t="s">
        <v>291</v>
      </c>
      <c r="B225" s="164" t="s">
        <v>79</v>
      </c>
      <c r="C225" s="165">
        <v>343519</v>
      </c>
      <c r="D225" s="166" t="s">
        <v>92</v>
      </c>
      <c r="E225" s="165">
        <v>126193.73538561107</v>
      </c>
      <c r="F225" s="167">
        <v>70</v>
      </c>
      <c r="G225" s="168">
        <f t="shared" si="3"/>
        <v>180.27676483658723</v>
      </c>
    </row>
    <row r="226" spans="1:7" x14ac:dyDescent="0.25">
      <c r="A226" s="164" t="s">
        <v>205</v>
      </c>
      <c r="B226" s="164" t="s">
        <v>198</v>
      </c>
      <c r="C226" s="165">
        <v>224580</v>
      </c>
      <c r="D226" s="166" t="s">
        <v>96</v>
      </c>
      <c r="E226" s="165">
        <v>50972.403787891817</v>
      </c>
      <c r="F226" s="167">
        <v>9</v>
      </c>
      <c r="G226" s="168">
        <f t="shared" si="3"/>
        <v>566.36004208768691</v>
      </c>
    </row>
    <row r="227" spans="1:7" x14ac:dyDescent="0.25">
      <c r="A227" s="164" t="s">
        <v>158</v>
      </c>
      <c r="B227" s="164" t="s">
        <v>76</v>
      </c>
      <c r="C227" s="165">
        <v>273432</v>
      </c>
      <c r="D227" s="166" t="s">
        <v>92</v>
      </c>
      <c r="E227" s="165">
        <v>82513.222839252165</v>
      </c>
      <c r="F227" s="167">
        <v>6</v>
      </c>
      <c r="G227" s="168">
        <f t="shared" si="3"/>
        <v>1375.2203806542029</v>
      </c>
    </row>
    <row r="228" spans="1:7" x14ac:dyDescent="0.25">
      <c r="A228" s="164" t="s">
        <v>789</v>
      </c>
      <c r="B228" s="164" t="s">
        <v>783</v>
      </c>
      <c r="C228" s="165">
        <v>272056</v>
      </c>
      <c r="D228" s="166" t="s">
        <v>96</v>
      </c>
      <c r="E228" s="165">
        <v>158839.55312175141</v>
      </c>
      <c r="F228" s="167">
        <v>67</v>
      </c>
      <c r="G228" s="168">
        <f t="shared" si="3"/>
        <v>237.07395988321107</v>
      </c>
    </row>
    <row r="229" spans="1:7" x14ac:dyDescent="0.25">
      <c r="A229" s="164" t="s">
        <v>1070</v>
      </c>
      <c r="B229" s="164" t="s">
        <v>80</v>
      </c>
      <c r="C229" s="165">
        <v>82413</v>
      </c>
      <c r="D229" s="166" t="s">
        <v>90</v>
      </c>
      <c r="E229" s="165">
        <v>37901.170922303354</v>
      </c>
      <c r="F229" s="167">
        <v>17</v>
      </c>
      <c r="G229" s="168">
        <f t="shared" si="3"/>
        <v>222.94806424884325</v>
      </c>
    </row>
    <row r="230" spans="1:7" x14ac:dyDescent="0.25">
      <c r="A230" s="164" t="s">
        <v>105</v>
      </c>
      <c r="B230" s="164" t="s">
        <v>89</v>
      </c>
      <c r="C230" s="165">
        <v>128416</v>
      </c>
      <c r="D230" s="166" t="s">
        <v>92</v>
      </c>
      <c r="E230" s="165">
        <v>76996.935087323611</v>
      </c>
      <c r="F230" s="167">
        <v>6</v>
      </c>
      <c r="G230" s="168">
        <f t="shared" si="3"/>
        <v>1283.2822514553936</v>
      </c>
    </row>
    <row r="231" spans="1:7" x14ac:dyDescent="0.25">
      <c r="A231" s="164" t="s">
        <v>593</v>
      </c>
      <c r="B231" s="164" t="s">
        <v>77</v>
      </c>
      <c r="C231" s="165">
        <v>195490</v>
      </c>
      <c r="D231" s="166" t="s">
        <v>92</v>
      </c>
      <c r="E231" s="165">
        <v>76746.047401948541</v>
      </c>
      <c r="F231" s="167">
        <v>44</v>
      </c>
      <c r="G231" s="168">
        <f t="shared" si="3"/>
        <v>174.42283500442852</v>
      </c>
    </row>
    <row r="232" spans="1:7" x14ac:dyDescent="0.25">
      <c r="A232" s="164" t="s">
        <v>186</v>
      </c>
      <c r="B232" s="164" t="s">
        <v>168</v>
      </c>
      <c r="C232" s="165">
        <v>245254</v>
      </c>
      <c r="D232" s="166" t="s">
        <v>90</v>
      </c>
      <c r="E232" s="165">
        <v>120292.92528216529</v>
      </c>
      <c r="F232" s="167">
        <v>2</v>
      </c>
      <c r="G232" s="168">
        <f t="shared" si="3"/>
        <v>6014.6462641082653</v>
      </c>
    </row>
    <row r="233" spans="1:7" x14ac:dyDescent="0.25">
      <c r="A233" s="164" t="s">
        <v>725</v>
      </c>
      <c r="B233" s="164" t="s">
        <v>81</v>
      </c>
      <c r="C233" s="165">
        <v>398847</v>
      </c>
      <c r="D233" s="166" t="s">
        <v>90</v>
      </c>
      <c r="E233" s="165">
        <v>171033.65944587908</v>
      </c>
      <c r="F233" s="167">
        <v>1</v>
      </c>
      <c r="G233" s="168">
        <f t="shared" si="3"/>
        <v>17103.365944587909</v>
      </c>
    </row>
    <row r="234" spans="1:7" x14ac:dyDescent="0.25">
      <c r="A234" s="164" t="s">
        <v>311</v>
      </c>
      <c r="B234" s="164" t="s">
        <v>68</v>
      </c>
      <c r="C234" s="165">
        <v>15038</v>
      </c>
      <c r="D234" s="166" t="s">
        <v>90</v>
      </c>
      <c r="E234" s="165">
        <v>6109.0002834642164</v>
      </c>
      <c r="F234" s="167">
        <v>33</v>
      </c>
      <c r="G234" s="168">
        <f t="shared" si="3"/>
        <v>18.512122071103686</v>
      </c>
    </row>
    <row r="235" spans="1:7" x14ac:dyDescent="0.25">
      <c r="A235" s="164" t="s">
        <v>676</v>
      </c>
      <c r="B235" s="164" t="s">
        <v>669</v>
      </c>
      <c r="C235" s="165">
        <v>136043</v>
      </c>
      <c r="D235" s="166" t="s">
        <v>92</v>
      </c>
      <c r="E235" s="165">
        <v>90611.138163959156</v>
      </c>
      <c r="F235" s="167">
        <v>43</v>
      </c>
      <c r="G235" s="168">
        <f t="shared" si="3"/>
        <v>210.72357712548643</v>
      </c>
    </row>
    <row r="236" spans="1:7" x14ac:dyDescent="0.25">
      <c r="A236" s="164" t="s">
        <v>809</v>
      </c>
      <c r="B236" s="164" t="s">
        <v>800</v>
      </c>
      <c r="C236" s="165">
        <v>167621</v>
      </c>
      <c r="D236" s="166" t="s">
        <v>90</v>
      </c>
      <c r="E236" s="165">
        <v>97238.371390421744</v>
      </c>
      <c r="F236" s="167">
        <v>53</v>
      </c>
      <c r="G236" s="168">
        <f t="shared" si="3"/>
        <v>183.4686252649467</v>
      </c>
    </row>
    <row r="237" spans="1:7" x14ac:dyDescent="0.25">
      <c r="A237" s="164" t="s">
        <v>587</v>
      </c>
      <c r="B237" s="164" t="s">
        <v>77</v>
      </c>
      <c r="C237" s="165">
        <v>44720</v>
      </c>
      <c r="D237" s="166" t="s">
        <v>92</v>
      </c>
      <c r="E237" s="165">
        <v>28827.653252626857</v>
      </c>
      <c r="F237" s="167">
        <v>57</v>
      </c>
      <c r="G237" s="168">
        <f t="shared" si="3"/>
        <v>50.574830267766423</v>
      </c>
    </row>
    <row r="238" spans="1:7" x14ac:dyDescent="0.25">
      <c r="A238" s="164" t="s">
        <v>731</v>
      </c>
      <c r="B238" s="164" t="s">
        <v>81</v>
      </c>
      <c r="C238" s="165">
        <v>93642</v>
      </c>
      <c r="D238" s="166" t="s">
        <v>92</v>
      </c>
      <c r="E238" s="165">
        <v>49784.458462709008</v>
      </c>
      <c r="F238" s="167">
        <v>2</v>
      </c>
      <c r="G238" s="168">
        <f t="shared" si="3"/>
        <v>2489.2229231354504</v>
      </c>
    </row>
    <row r="239" spans="1:7" x14ac:dyDescent="0.25">
      <c r="A239" s="164" t="s">
        <v>143</v>
      </c>
      <c r="B239" s="164" t="s">
        <v>138</v>
      </c>
      <c r="C239" s="165">
        <v>28292</v>
      </c>
      <c r="D239" s="166" t="s">
        <v>90</v>
      </c>
      <c r="E239" s="165">
        <v>19099.486623324876</v>
      </c>
      <c r="F239" s="167">
        <v>7</v>
      </c>
      <c r="G239" s="168">
        <f t="shared" si="3"/>
        <v>272.84980890464107</v>
      </c>
    </row>
    <row r="240" spans="1:7" x14ac:dyDescent="0.25">
      <c r="A240" s="164" t="s">
        <v>831</v>
      </c>
      <c r="B240" s="164" t="s">
        <v>832</v>
      </c>
      <c r="C240" s="165">
        <v>150653</v>
      </c>
      <c r="D240" s="166" t="s">
        <v>92</v>
      </c>
      <c r="E240" s="165">
        <v>81218.045848785987</v>
      </c>
      <c r="F240" s="167">
        <v>15</v>
      </c>
      <c r="G240" s="168">
        <f t="shared" si="3"/>
        <v>541.45363899190659</v>
      </c>
    </row>
    <row r="241" spans="1:7" x14ac:dyDescent="0.25">
      <c r="A241" s="164" t="s">
        <v>1071</v>
      </c>
      <c r="B241" s="164" t="s">
        <v>80</v>
      </c>
      <c r="C241" s="165">
        <v>8372</v>
      </c>
      <c r="D241" s="166" t="s">
        <v>90</v>
      </c>
      <c r="E241" s="165">
        <v>1973.4406459931142</v>
      </c>
      <c r="F241" s="167">
        <v>54</v>
      </c>
      <c r="G241" s="168">
        <f t="shared" si="3"/>
        <v>3.6545197148020634</v>
      </c>
    </row>
    <row r="242" spans="1:7" x14ac:dyDescent="0.25">
      <c r="A242" s="164" t="s">
        <v>954</v>
      </c>
      <c r="B242" s="164" t="s">
        <v>70</v>
      </c>
      <c r="C242" s="165">
        <v>86186</v>
      </c>
      <c r="D242" s="166" t="s">
        <v>92</v>
      </c>
      <c r="E242" s="165">
        <v>24171.578116828208</v>
      </c>
      <c r="F242" s="167">
        <v>78</v>
      </c>
      <c r="G242" s="168">
        <f t="shared" si="3"/>
        <v>30.989202713882321</v>
      </c>
    </row>
    <row r="243" spans="1:7" x14ac:dyDescent="0.25">
      <c r="A243" s="164" t="s">
        <v>845</v>
      </c>
      <c r="B243" s="164" t="s">
        <v>832</v>
      </c>
      <c r="C243" s="165">
        <v>288430</v>
      </c>
      <c r="D243" s="166" t="s">
        <v>90</v>
      </c>
      <c r="E243" s="165">
        <v>98883.197353615644</v>
      </c>
      <c r="F243" s="167">
        <v>20</v>
      </c>
      <c r="G243" s="168">
        <f t="shared" si="3"/>
        <v>494.41598676807826</v>
      </c>
    </row>
    <row r="244" spans="1:7" x14ac:dyDescent="0.25">
      <c r="A244" s="164" t="s">
        <v>114</v>
      </c>
      <c r="B244" s="164" t="s">
        <v>69</v>
      </c>
      <c r="C244" s="165">
        <v>316189</v>
      </c>
      <c r="D244" s="166" t="s">
        <v>90</v>
      </c>
      <c r="E244" s="165">
        <v>158482.63832257007</v>
      </c>
      <c r="F244" s="167">
        <v>49</v>
      </c>
      <c r="G244" s="168">
        <f t="shared" si="3"/>
        <v>323.43395576034709</v>
      </c>
    </row>
    <row r="245" spans="1:7" x14ac:dyDescent="0.25">
      <c r="A245" s="164" t="s">
        <v>169</v>
      </c>
      <c r="B245" s="164" t="s">
        <v>168</v>
      </c>
      <c r="C245" s="165">
        <v>363395</v>
      </c>
      <c r="D245" s="166" t="s">
        <v>92</v>
      </c>
      <c r="E245" s="165">
        <v>163606.63122746177</v>
      </c>
      <c r="F245" s="167">
        <v>75</v>
      </c>
      <c r="G245" s="168">
        <f t="shared" si="3"/>
        <v>218.14217496994902</v>
      </c>
    </row>
    <row r="246" spans="1:7" x14ac:dyDescent="0.25">
      <c r="A246" s="164" t="s">
        <v>505</v>
      </c>
      <c r="B246" s="164" t="s">
        <v>493</v>
      </c>
      <c r="C246" s="165">
        <v>396735</v>
      </c>
      <c r="D246" s="166" t="s">
        <v>96</v>
      </c>
      <c r="E246" s="165">
        <v>176631.5333135624</v>
      </c>
      <c r="F246" s="167">
        <v>77</v>
      </c>
      <c r="G246" s="168">
        <f t="shared" si="3"/>
        <v>229.39160170592518</v>
      </c>
    </row>
    <row r="247" spans="1:7" x14ac:dyDescent="0.25">
      <c r="A247" s="164" t="s">
        <v>986</v>
      </c>
      <c r="B247" s="164" t="s">
        <v>985</v>
      </c>
      <c r="C247" s="165">
        <v>122382</v>
      </c>
      <c r="D247" s="166" t="s">
        <v>92</v>
      </c>
      <c r="E247" s="165">
        <v>65129.339712677283</v>
      </c>
      <c r="F247" s="167">
        <v>73</v>
      </c>
      <c r="G247" s="168">
        <f t="shared" si="3"/>
        <v>89.218273579009974</v>
      </c>
    </row>
    <row r="248" spans="1:7" x14ac:dyDescent="0.25">
      <c r="A248" s="164" t="s">
        <v>266</v>
      </c>
      <c r="B248" s="164" t="s">
        <v>79</v>
      </c>
      <c r="C248" s="165">
        <v>111370</v>
      </c>
      <c r="D248" s="166" t="s">
        <v>92</v>
      </c>
      <c r="E248" s="165">
        <v>63400.52906120148</v>
      </c>
      <c r="F248" s="167">
        <v>9</v>
      </c>
      <c r="G248" s="168">
        <f t="shared" si="3"/>
        <v>704.45032290223878</v>
      </c>
    </row>
    <row r="249" spans="1:7" x14ac:dyDescent="0.25">
      <c r="A249" s="164" t="s">
        <v>632</v>
      </c>
      <c r="B249" s="164" t="s">
        <v>624</v>
      </c>
      <c r="C249" s="165">
        <v>155467</v>
      </c>
      <c r="D249" s="166" t="s">
        <v>92</v>
      </c>
      <c r="E249" s="165">
        <v>55408.263444788805</v>
      </c>
      <c r="F249" s="167">
        <v>62</v>
      </c>
      <c r="G249" s="168">
        <f t="shared" si="3"/>
        <v>89.368166846433567</v>
      </c>
    </row>
    <row r="250" spans="1:7" x14ac:dyDescent="0.25">
      <c r="A250" s="164" t="s">
        <v>436</v>
      </c>
      <c r="B250" s="164" t="s">
        <v>408</v>
      </c>
      <c r="C250" s="165">
        <v>296783</v>
      </c>
      <c r="D250" s="166" t="s">
        <v>96</v>
      </c>
      <c r="E250" s="165">
        <v>207202.49170400997</v>
      </c>
      <c r="F250" s="167">
        <v>41</v>
      </c>
      <c r="G250" s="168">
        <f t="shared" si="3"/>
        <v>505.37193098539024</v>
      </c>
    </row>
    <row r="251" spans="1:7" x14ac:dyDescent="0.25">
      <c r="A251" s="164" t="s">
        <v>1020</v>
      </c>
      <c r="B251" s="164" t="s">
        <v>1008</v>
      </c>
      <c r="C251" s="165">
        <v>94584</v>
      </c>
      <c r="D251" s="166" t="s">
        <v>90</v>
      </c>
      <c r="E251" s="165">
        <v>50469.777898892993</v>
      </c>
      <c r="F251" s="167">
        <v>64</v>
      </c>
      <c r="G251" s="168">
        <f t="shared" si="3"/>
        <v>78.85902796702031</v>
      </c>
    </row>
    <row r="252" spans="1:7" x14ac:dyDescent="0.25">
      <c r="A252" s="164" t="s">
        <v>760</v>
      </c>
      <c r="B252" s="164" t="s">
        <v>745</v>
      </c>
      <c r="C252" s="165">
        <v>6554</v>
      </c>
      <c r="D252" s="166" t="s">
        <v>96</v>
      </c>
      <c r="E252" s="165">
        <v>2061.9551733452745</v>
      </c>
      <c r="F252" s="167">
        <v>49</v>
      </c>
      <c r="G252" s="168">
        <f t="shared" si="3"/>
        <v>4.2080717823372948</v>
      </c>
    </row>
    <row r="253" spans="1:7" x14ac:dyDescent="0.25">
      <c r="A253" s="164" t="s">
        <v>549</v>
      </c>
      <c r="B253" s="164" t="s">
        <v>548</v>
      </c>
      <c r="C253" s="165">
        <v>59143</v>
      </c>
      <c r="D253" s="166" t="s">
        <v>92</v>
      </c>
      <c r="E253" s="165">
        <v>33588.951440623736</v>
      </c>
      <c r="F253" s="167">
        <v>28</v>
      </c>
      <c r="G253" s="168">
        <f t="shared" si="3"/>
        <v>119.96054085937048</v>
      </c>
    </row>
    <row r="254" spans="1:7" x14ac:dyDescent="0.25">
      <c r="A254" s="164" t="s">
        <v>628</v>
      </c>
      <c r="B254" s="164" t="s">
        <v>624</v>
      </c>
      <c r="C254" s="165">
        <v>149138</v>
      </c>
      <c r="D254" s="166" t="s">
        <v>96</v>
      </c>
      <c r="E254" s="165">
        <v>35654.148518129114</v>
      </c>
      <c r="F254" s="167">
        <v>50</v>
      </c>
      <c r="G254" s="168">
        <f t="shared" si="3"/>
        <v>71.308297036258224</v>
      </c>
    </row>
    <row r="255" spans="1:7" x14ac:dyDescent="0.25">
      <c r="A255" s="164" t="s">
        <v>650</v>
      </c>
      <c r="B255" s="164" t="s">
        <v>624</v>
      </c>
      <c r="C255" s="165">
        <v>305940</v>
      </c>
      <c r="D255" s="166" t="s">
        <v>92</v>
      </c>
      <c r="E255" s="165">
        <v>108524.04913887236</v>
      </c>
      <c r="F255" s="167">
        <v>4</v>
      </c>
      <c r="G255" s="168">
        <f t="shared" si="3"/>
        <v>2713.101228471809</v>
      </c>
    </row>
    <row r="256" spans="1:7" x14ac:dyDescent="0.25">
      <c r="A256" s="164" t="s">
        <v>796</v>
      </c>
      <c r="B256" s="164" t="s">
        <v>783</v>
      </c>
      <c r="C256" s="165">
        <v>357839</v>
      </c>
      <c r="D256" s="166" t="s">
        <v>92</v>
      </c>
      <c r="E256" s="165">
        <v>182293.84486692151</v>
      </c>
      <c r="F256" s="167">
        <v>42</v>
      </c>
      <c r="G256" s="168">
        <f t="shared" si="3"/>
        <v>434.03296396886083</v>
      </c>
    </row>
    <row r="257" spans="1:7" x14ac:dyDescent="0.25">
      <c r="A257" s="164" t="s">
        <v>487</v>
      </c>
      <c r="B257" s="164" t="s">
        <v>441</v>
      </c>
      <c r="C257" s="165">
        <v>362051</v>
      </c>
      <c r="D257" s="166" t="s">
        <v>92</v>
      </c>
      <c r="E257" s="165">
        <v>153247.19661159953</v>
      </c>
      <c r="F257" s="167">
        <v>70</v>
      </c>
      <c r="G257" s="168">
        <f t="shared" si="3"/>
        <v>218.92456658799935</v>
      </c>
    </row>
    <row r="258" spans="1:7" x14ac:dyDescent="0.25">
      <c r="A258" s="164" t="s">
        <v>241</v>
      </c>
      <c r="B258" s="164" t="s">
        <v>225</v>
      </c>
      <c r="C258" s="165">
        <v>105122</v>
      </c>
      <c r="D258" s="166" t="s">
        <v>92</v>
      </c>
      <c r="E258" s="165">
        <v>46271.176926124237</v>
      </c>
      <c r="F258" s="167">
        <v>35</v>
      </c>
      <c r="G258" s="168">
        <f t="shared" ref="G258:G321" si="4">E258*10%/F258</f>
        <v>132.20336264606925</v>
      </c>
    </row>
    <row r="259" spans="1:7" x14ac:dyDescent="0.25">
      <c r="A259" s="164" t="s">
        <v>292</v>
      </c>
      <c r="B259" s="164" t="s">
        <v>79</v>
      </c>
      <c r="C259" s="165">
        <v>240120</v>
      </c>
      <c r="D259" s="166" t="s">
        <v>92</v>
      </c>
      <c r="E259" s="165">
        <v>144359.88285031752</v>
      </c>
      <c r="F259" s="167">
        <v>19</v>
      </c>
      <c r="G259" s="168">
        <f t="shared" si="4"/>
        <v>759.7888571069343</v>
      </c>
    </row>
    <row r="260" spans="1:7" x14ac:dyDescent="0.25">
      <c r="A260" s="164" t="s">
        <v>843</v>
      </c>
      <c r="B260" s="164" t="s">
        <v>832</v>
      </c>
      <c r="C260" s="165">
        <v>192086</v>
      </c>
      <c r="D260" s="166" t="s">
        <v>90</v>
      </c>
      <c r="E260" s="165">
        <v>106893.33358533327</v>
      </c>
      <c r="F260" s="167">
        <v>78</v>
      </c>
      <c r="G260" s="168">
        <f t="shared" si="4"/>
        <v>137.04273536581189</v>
      </c>
    </row>
    <row r="261" spans="1:7" x14ac:dyDescent="0.25">
      <c r="A261" s="164" t="s">
        <v>370</v>
      </c>
      <c r="B261" s="164" t="s">
        <v>357</v>
      </c>
      <c r="C261" s="165">
        <v>88056</v>
      </c>
      <c r="D261" s="166" t="s">
        <v>92</v>
      </c>
      <c r="E261" s="165">
        <v>32826.431148415955</v>
      </c>
      <c r="F261" s="167">
        <v>17</v>
      </c>
      <c r="G261" s="168">
        <f t="shared" si="4"/>
        <v>193.09665381421152</v>
      </c>
    </row>
    <row r="262" spans="1:7" x14ac:dyDescent="0.25">
      <c r="A262" s="164" t="s">
        <v>762</v>
      </c>
      <c r="B262" s="164" t="s">
        <v>745</v>
      </c>
      <c r="C262" s="165">
        <v>108889</v>
      </c>
      <c r="D262" s="166" t="s">
        <v>92</v>
      </c>
      <c r="E262" s="165">
        <v>33859.605066993565</v>
      </c>
      <c r="F262" s="167">
        <v>72</v>
      </c>
      <c r="G262" s="168">
        <f t="shared" si="4"/>
        <v>47.027229259713287</v>
      </c>
    </row>
    <row r="263" spans="1:7" x14ac:dyDescent="0.25">
      <c r="A263" s="164" t="s">
        <v>118</v>
      </c>
      <c r="B263" s="164" t="s">
        <v>69</v>
      </c>
      <c r="C263" s="165">
        <v>182378</v>
      </c>
      <c r="D263" s="166" t="s">
        <v>92</v>
      </c>
      <c r="E263" s="165">
        <v>120280.36418172985</v>
      </c>
      <c r="F263" s="167">
        <v>65</v>
      </c>
      <c r="G263" s="168">
        <f t="shared" si="4"/>
        <v>185.04671412573825</v>
      </c>
    </row>
    <row r="264" spans="1:7" x14ac:dyDescent="0.25">
      <c r="A264" s="164" t="s">
        <v>842</v>
      </c>
      <c r="B264" s="164" t="s">
        <v>832</v>
      </c>
      <c r="C264" s="165">
        <v>311663</v>
      </c>
      <c r="D264" s="166" t="s">
        <v>92</v>
      </c>
      <c r="E264" s="165">
        <v>206710.27135792331</v>
      </c>
      <c r="F264" s="167">
        <v>45</v>
      </c>
      <c r="G264" s="168">
        <f t="shared" si="4"/>
        <v>459.35615857316299</v>
      </c>
    </row>
    <row r="265" spans="1:7" x14ac:dyDescent="0.25">
      <c r="A265" s="164" t="s">
        <v>984</v>
      </c>
      <c r="B265" s="164" t="s">
        <v>985</v>
      </c>
      <c r="C265" s="165">
        <v>118453</v>
      </c>
      <c r="D265" s="166" t="s">
        <v>92</v>
      </c>
      <c r="E265" s="165">
        <v>58792.897033800262</v>
      </c>
      <c r="F265" s="167">
        <v>46</v>
      </c>
      <c r="G265" s="168">
        <f t="shared" si="4"/>
        <v>127.81064572565275</v>
      </c>
    </row>
    <row r="266" spans="1:7" x14ac:dyDescent="0.25">
      <c r="A266" s="164" t="s">
        <v>137</v>
      </c>
      <c r="B266" s="164" t="s">
        <v>138</v>
      </c>
      <c r="C266" s="165">
        <v>54276</v>
      </c>
      <c r="D266" s="166" t="s">
        <v>90</v>
      </c>
      <c r="E266" s="165">
        <v>17681.099595672658</v>
      </c>
      <c r="F266" s="167">
        <v>17</v>
      </c>
      <c r="G266" s="168">
        <f t="shared" si="4"/>
        <v>104.00646820983917</v>
      </c>
    </row>
    <row r="267" spans="1:7" x14ac:dyDescent="0.25">
      <c r="A267" s="164" t="s">
        <v>323</v>
      </c>
      <c r="B267" s="164" t="s">
        <v>319</v>
      </c>
      <c r="C267" s="165">
        <v>242765</v>
      </c>
      <c r="D267" s="166" t="s">
        <v>90</v>
      </c>
      <c r="E267" s="165">
        <v>64870.674822227811</v>
      </c>
      <c r="F267" s="167">
        <v>42</v>
      </c>
      <c r="G267" s="168">
        <f t="shared" si="4"/>
        <v>154.45398767197099</v>
      </c>
    </row>
    <row r="268" spans="1:7" x14ac:dyDescent="0.25">
      <c r="A268" s="164" t="s">
        <v>142</v>
      </c>
      <c r="B268" s="164" t="s">
        <v>138</v>
      </c>
      <c r="C268" s="165">
        <v>44271</v>
      </c>
      <c r="D268" s="166" t="s">
        <v>92</v>
      </c>
      <c r="E268" s="165">
        <v>19115.509758221971</v>
      </c>
      <c r="F268" s="167">
        <v>15</v>
      </c>
      <c r="G268" s="168">
        <f t="shared" si="4"/>
        <v>127.43673172147982</v>
      </c>
    </row>
    <row r="269" spans="1:7" x14ac:dyDescent="0.25">
      <c r="A269" s="164" t="s">
        <v>885</v>
      </c>
      <c r="B269" s="164" t="s">
        <v>67</v>
      </c>
      <c r="C269" s="165">
        <v>92224</v>
      </c>
      <c r="D269" s="166" t="s">
        <v>90</v>
      </c>
      <c r="E269" s="165">
        <v>43014.689910191373</v>
      </c>
      <c r="F269" s="167">
        <v>63</v>
      </c>
      <c r="G269" s="168">
        <f t="shared" si="4"/>
        <v>68.277285571732335</v>
      </c>
    </row>
    <row r="270" spans="1:7" x14ac:dyDescent="0.25">
      <c r="A270" s="164" t="s">
        <v>967</v>
      </c>
      <c r="B270" s="164" t="s">
        <v>70</v>
      </c>
      <c r="C270" s="165">
        <v>166348</v>
      </c>
      <c r="D270" s="166" t="s">
        <v>96</v>
      </c>
      <c r="E270" s="165">
        <v>74895.800412930155</v>
      </c>
      <c r="F270" s="167">
        <v>59</v>
      </c>
      <c r="G270" s="168">
        <f t="shared" si="4"/>
        <v>126.94203459818671</v>
      </c>
    </row>
    <row r="271" spans="1:7" x14ac:dyDescent="0.25">
      <c r="A271" s="164" t="s">
        <v>383</v>
      </c>
      <c r="B271" s="164" t="s">
        <v>72</v>
      </c>
      <c r="C271" s="165">
        <v>102754</v>
      </c>
      <c r="D271" s="166" t="s">
        <v>92</v>
      </c>
      <c r="E271" s="165">
        <v>25170.520580919354</v>
      </c>
      <c r="F271" s="167">
        <v>33</v>
      </c>
      <c r="G271" s="168">
        <f t="shared" si="4"/>
        <v>76.274304790664715</v>
      </c>
    </row>
    <row r="272" spans="1:7" x14ac:dyDescent="0.25">
      <c r="A272" s="164" t="s">
        <v>957</v>
      </c>
      <c r="B272" s="164" t="s">
        <v>70</v>
      </c>
      <c r="C272" s="165">
        <v>193147</v>
      </c>
      <c r="D272" s="166" t="s">
        <v>92</v>
      </c>
      <c r="E272" s="165">
        <v>71819.787127828502</v>
      </c>
      <c r="F272" s="167">
        <v>9</v>
      </c>
      <c r="G272" s="168">
        <f t="shared" si="4"/>
        <v>797.99763475365</v>
      </c>
    </row>
    <row r="273" spans="1:7" x14ac:dyDescent="0.25">
      <c r="A273" s="164" t="s">
        <v>191</v>
      </c>
      <c r="B273" s="164" t="s">
        <v>168</v>
      </c>
      <c r="C273" s="165">
        <v>131657</v>
      </c>
      <c r="D273" s="166" t="s">
        <v>92</v>
      </c>
      <c r="E273" s="165">
        <v>78677.292085659923</v>
      </c>
      <c r="F273" s="167">
        <v>27</v>
      </c>
      <c r="G273" s="168">
        <f t="shared" si="4"/>
        <v>291.3973780950368</v>
      </c>
    </row>
    <row r="274" spans="1:7" x14ac:dyDescent="0.25">
      <c r="A274" s="164" t="s">
        <v>666</v>
      </c>
      <c r="B274" s="164" t="s">
        <v>656</v>
      </c>
      <c r="C274" s="165">
        <v>147558</v>
      </c>
      <c r="D274" s="166" t="s">
        <v>96</v>
      </c>
      <c r="E274" s="165">
        <v>42766.766863840916</v>
      </c>
      <c r="F274" s="167">
        <v>5</v>
      </c>
      <c r="G274" s="168">
        <f t="shared" si="4"/>
        <v>855.33533727681845</v>
      </c>
    </row>
    <row r="275" spans="1:7" x14ac:dyDescent="0.25">
      <c r="A275" s="164" t="s">
        <v>869</v>
      </c>
      <c r="B275" s="164" t="s">
        <v>852</v>
      </c>
      <c r="C275" s="165">
        <v>77059</v>
      </c>
      <c r="D275" s="166" t="s">
        <v>96</v>
      </c>
      <c r="E275" s="165">
        <v>17929.410908399819</v>
      </c>
      <c r="F275" s="167">
        <v>54</v>
      </c>
      <c r="G275" s="168">
        <f t="shared" si="4"/>
        <v>33.202612793333003</v>
      </c>
    </row>
    <row r="276" spans="1:7" x14ac:dyDescent="0.25">
      <c r="A276" s="164" t="s">
        <v>100</v>
      </c>
      <c r="B276" s="164" t="s">
        <v>89</v>
      </c>
      <c r="C276" s="165">
        <v>386372</v>
      </c>
      <c r="D276" s="166" t="s">
        <v>96</v>
      </c>
      <c r="E276" s="165">
        <v>78922.41499703993</v>
      </c>
      <c r="F276" s="167">
        <v>72</v>
      </c>
      <c r="G276" s="168">
        <f t="shared" si="4"/>
        <v>109.61446527366657</v>
      </c>
    </row>
    <row r="277" spans="1:7" x14ac:dyDescent="0.25">
      <c r="A277" s="164" t="s">
        <v>216</v>
      </c>
      <c r="B277" s="164" t="s">
        <v>198</v>
      </c>
      <c r="C277" s="165">
        <v>90670</v>
      </c>
      <c r="D277" s="166" t="s">
        <v>92</v>
      </c>
      <c r="E277" s="165">
        <v>37287.488347305851</v>
      </c>
      <c r="F277" s="167">
        <v>45</v>
      </c>
      <c r="G277" s="168">
        <f t="shared" si="4"/>
        <v>82.861085216235224</v>
      </c>
    </row>
    <row r="278" spans="1:7" x14ac:dyDescent="0.25">
      <c r="A278" s="164" t="s">
        <v>900</v>
      </c>
      <c r="B278" s="164" t="s">
        <v>67</v>
      </c>
      <c r="C278" s="165">
        <v>101325</v>
      </c>
      <c r="D278" s="166" t="s">
        <v>90</v>
      </c>
      <c r="E278" s="165">
        <v>67844.018257296397</v>
      </c>
      <c r="F278" s="167">
        <v>70</v>
      </c>
      <c r="G278" s="168">
        <f t="shared" si="4"/>
        <v>96.920026081852001</v>
      </c>
    </row>
    <row r="279" spans="1:7" x14ac:dyDescent="0.25">
      <c r="A279" s="164" t="s">
        <v>1046</v>
      </c>
      <c r="B279" s="164" t="s">
        <v>1039</v>
      </c>
      <c r="C279" s="165">
        <v>355422</v>
      </c>
      <c r="D279" s="166" t="s">
        <v>92</v>
      </c>
      <c r="E279" s="165">
        <v>211458.33538065566</v>
      </c>
      <c r="F279" s="167">
        <v>7</v>
      </c>
      <c r="G279" s="168">
        <f t="shared" si="4"/>
        <v>3020.833362580795</v>
      </c>
    </row>
    <row r="280" spans="1:7" x14ac:dyDescent="0.25">
      <c r="A280" s="164" t="s">
        <v>559</v>
      </c>
      <c r="B280" s="164" t="s">
        <v>554</v>
      </c>
      <c r="C280" s="165">
        <v>58759</v>
      </c>
      <c r="D280" s="166" t="s">
        <v>92</v>
      </c>
      <c r="E280" s="165">
        <v>28208.409865326437</v>
      </c>
      <c r="F280" s="167">
        <v>52</v>
      </c>
      <c r="G280" s="168">
        <f t="shared" si="4"/>
        <v>54.246942048704689</v>
      </c>
    </row>
    <row r="281" spans="1:7" x14ac:dyDescent="0.25">
      <c r="A281" s="164" t="s">
        <v>1010</v>
      </c>
      <c r="B281" s="164" t="s">
        <v>1008</v>
      </c>
      <c r="C281" s="165">
        <v>141479</v>
      </c>
      <c r="D281" s="166" t="s">
        <v>90</v>
      </c>
      <c r="E281" s="165">
        <v>58243.082765523126</v>
      </c>
      <c r="F281" s="167">
        <v>18</v>
      </c>
      <c r="G281" s="168">
        <f t="shared" si="4"/>
        <v>323.57268203068406</v>
      </c>
    </row>
    <row r="282" spans="1:7" x14ac:dyDescent="0.25">
      <c r="A282" s="164" t="s">
        <v>929</v>
      </c>
      <c r="B282" s="164" t="s">
        <v>918</v>
      </c>
      <c r="C282" s="165">
        <v>103455</v>
      </c>
      <c r="D282" s="166" t="s">
        <v>90</v>
      </c>
      <c r="E282" s="165">
        <v>49020.378990403988</v>
      </c>
      <c r="F282" s="167">
        <v>66</v>
      </c>
      <c r="G282" s="168">
        <f t="shared" si="4"/>
        <v>74.273301500612106</v>
      </c>
    </row>
    <row r="283" spans="1:7" x14ac:dyDescent="0.25">
      <c r="A283" s="164" t="s">
        <v>102</v>
      </c>
      <c r="B283" s="164" t="s">
        <v>89</v>
      </c>
      <c r="C283" s="165">
        <v>14770</v>
      </c>
      <c r="D283" s="166" t="s">
        <v>92</v>
      </c>
      <c r="E283" s="165">
        <v>9213.6888450095685</v>
      </c>
      <c r="F283" s="167">
        <v>56</v>
      </c>
      <c r="G283" s="168">
        <f t="shared" si="4"/>
        <v>16.453015794659944</v>
      </c>
    </row>
    <row r="284" spans="1:7" x14ac:dyDescent="0.25">
      <c r="A284" s="164" t="s">
        <v>248</v>
      </c>
      <c r="B284" s="164" t="s">
        <v>79</v>
      </c>
      <c r="C284" s="165">
        <v>7233</v>
      </c>
      <c r="D284" s="166" t="s">
        <v>92</v>
      </c>
      <c r="E284" s="165">
        <v>1792.9155634290782</v>
      </c>
      <c r="F284" s="167">
        <v>4</v>
      </c>
      <c r="G284" s="168">
        <f t="shared" si="4"/>
        <v>44.822889085726956</v>
      </c>
    </row>
    <row r="285" spans="1:7" x14ac:dyDescent="0.25">
      <c r="A285" s="164" t="s">
        <v>599</v>
      </c>
      <c r="B285" s="164" t="s">
        <v>77</v>
      </c>
      <c r="C285" s="165">
        <v>391296</v>
      </c>
      <c r="D285" s="166" t="s">
        <v>96</v>
      </c>
      <c r="E285" s="165">
        <v>127185.29955297048</v>
      </c>
      <c r="F285" s="167">
        <v>44</v>
      </c>
      <c r="G285" s="168">
        <f t="shared" si="4"/>
        <v>289.05749898402382</v>
      </c>
    </row>
    <row r="286" spans="1:7" x14ac:dyDescent="0.25">
      <c r="A286" s="164" t="s">
        <v>721</v>
      </c>
      <c r="B286" s="164" t="s">
        <v>81</v>
      </c>
      <c r="C286" s="165">
        <v>18583</v>
      </c>
      <c r="D286" s="166" t="s">
        <v>96</v>
      </c>
      <c r="E286" s="165">
        <v>7413.4455936454415</v>
      </c>
      <c r="F286" s="167">
        <v>2</v>
      </c>
      <c r="G286" s="168">
        <f t="shared" si="4"/>
        <v>370.67227968227212</v>
      </c>
    </row>
    <row r="287" spans="1:7" x14ac:dyDescent="0.25">
      <c r="A287" s="164" t="s">
        <v>770</v>
      </c>
      <c r="B287" s="164" t="s">
        <v>745</v>
      </c>
      <c r="C287" s="165">
        <v>263838</v>
      </c>
      <c r="D287" s="166" t="s">
        <v>96</v>
      </c>
      <c r="E287" s="165">
        <v>145569.13202221208</v>
      </c>
      <c r="F287" s="167">
        <v>73</v>
      </c>
      <c r="G287" s="168">
        <f t="shared" si="4"/>
        <v>199.40976989344122</v>
      </c>
    </row>
    <row r="288" spans="1:7" x14ac:dyDescent="0.25">
      <c r="A288" s="164" t="s">
        <v>791</v>
      </c>
      <c r="B288" s="164" t="s">
        <v>783</v>
      </c>
      <c r="C288" s="165">
        <v>159893</v>
      </c>
      <c r="D288" s="166" t="s">
        <v>90</v>
      </c>
      <c r="E288" s="165">
        <v>55388.744923282022</v>
      </c>
      <c r="F288" s="167">
        <v>20</v>
      </c>
      <c r="G288" s="168">
        <f t="shared" si="4"/>
        <v>276.94372461641012</v>
      </c>
    </row>
    <row r="289" spans="1:7" x14ac:dyDescent="0.25">
      <c r="A289" s="164" t="s">
        <v>1095</v>
      </c>
      <c r="B289" s="164" t="s">
        <v>1089</v>
      </c>
      <c r="C289" s="165">
        <v>46263</v>
      </c>
      <c r="D289" s="166" t="s">
        <v>96</v>
      </c>
      <c r="E289" s="165">
        <v>25920.078631610009</v>
      </c>
      <c r="F289" s="167">
        <v>47</v>
      </c>
      <c r="G289" s="168">
        <f t="shared" si="4"/>
        <v>55.149103471510664</v>
      </c>
    </row>
    <row r="290" spans="1:7" x14ac:dyDescent="0.25">
      <c r="A290" s="164" t="s">
        <v>782</v>
      </c>
      <c r="B290" s="164" t="s">
        <v>783</v>
      </c>
      <c r="C290" s="165">
        <v>389341</v>
      </c>
      <c r="D290" s="166" t="s">
        <v>90</v>
      </c>
      <c r="E290" s="165">
        <v>268821.9325239007</v>
      </c>
      <c r="F290" s="167">
        <v>15</v>
      </c>
      <c r="G290" s="168">
        <f t="shared" si="4"/>
        <v>1792.1462168260048</v>
      </c>
    </row>
    <row r="291" spans="1:7" x14ac:dyDescent="0.25">
      <c r="A291" s="164" t="s">
        <v>309</v>
      </c>
      <c r="B291" s="164" t="s">
        <v>68</v>
      </c>
      <c r="C291" s="165">
        <v>273527</v>
      </c>
      <c r="D291" s="166" t="s">
        <v>90</v>
      </c>
      <c r="E291" s="165">
        <v>186160.88559094048</v>
      </c>
      <c r="F291" s="167">
        <v>42</v>
      </c>
      <c r="G291" s="168">
        <f t="shared" si="4"/>
        <v>443.24020378795353</v>
      </c>
    </row>
    <row r="292" spans="1:7" x14ac:dyDescent="0.25">
      <c r="A292" s="164" t="s">
        <v>525</v>
      </c>
      <c r="B292" s="164" t="s">
        <v>516</v>
      </c>
      <c r="C292" s="165">
        <v>83782</v>
      </c>
      <c r="D292" s="166" t="s">
        <v>92</v>
      </c>
      <c r="E292" s="165">
        <v>34389.891496047603</v>
      </c>
      <c r="F292" s="167">
        <v>49</v>
      </c>
      <c r="G292" s="168">
        <f t="shared" si="4"/>
        <v>70.18345203275021</v>
      </c>
    </row>
    <row r="293" spans="1:7" x14ac:dyDescent="0.25">
      <c r="A293" s="164" t="s">
        <v>397</v>
      </c>
      <c r="B293" s="164" t="s">
        <v>72</v>
      </c>
      <c r="C293" s="165">
        <v>226428</v>
      </c>
      <c r="D293" s="166" t="s">
        <v>90</v>
      </c>
      <c r="E293" s="165">
        <v>137996.87133503577</v>
      </c>
      <c r="F293" s="167">
        <v>15</v>
      </c>
      <c r="G293" s="168">
        <f t="shared" si="4"/>
        <v>919.97914223357179</v>
      </c>
    </row>
    <row r="294" spans="1:7" x14ac:dyDescent="0.25">
      <c r="A294" s="164" t="s">
        <v>620</v>
      </c>
      <c r="B294" s="164" t="s">
        <v>77</v>
      </c>
      <c r="C294" s="165">
        <v>332335</v>
      </c>
      <c r="D294" s="166" t="s">
        <v>92</v>
      </c>
      <c r="E294" s="165">
        <v>130347.46735857167</v>
      </c>
      <c r="F294" s="167">
        <v>44</v>
      </c>
      <c r="G294" s="168">
        <f t="shared" si="4"/>
        <v>296.24424399675377</v>
      </c>
    </row>
    <row r="295" spans="1:7" x14ac:dyDescent="0.25">
      <c r="A295" s="164" t="s">
        <v>418</v>
      </c>
      <c r="B295" s="164" t="s">
        <v>408</v>
      </c>
      <c r="C295" s="165">
        <v>103665</v>
      </c>
      <c r="D295" s="166" t="s">
        <v>96</v>
      </c>
      <c r="E295" s="165">
        <v>27130.084870156479</v>
      </c>
      <c r="F295" s="167">
        <v>37</v>
      </c>
      <c r="G295" s="168">
        <f t="shared" si="4"/>
        <v>73.324553703125616</v>
      </c>
    </row>
    <row r="296" spans="1:7" x14ac:dyDescent="0.25">
      <c r="A296" s="164" t="s">
        <v>614</v>
      </c>
      <c r="B296" s="164" t="s">
        <v>77</v>
      </c>
      <c r="C296" s="165">
        <v>292828</v>
      </c>
      <c r="D296" s="166" t="s">
        <v>96</v>
      </c>
      <c r="E296" s="165">
        <v>81763.849869040248</v>
      </c>
      <c r="F296" s="167">
        <v>67</v>
      </c>
      <c r="G296" s="168">
        <f t="shared" si="4"/>
        <v>122.03559681946307</v>
      </c>
    </row>
    <row r="297" spans="1:7" x14ac:dyDescent="0.25">
      <c r="A297" s="164" t="s">
        <v>808</v>
      </c>
      <c r="B297" s="164" t="s">
        <v>800</v>
      </c>
      <c r="C297" s="165">
        <v>121414</v>
      </c>
      <c r="D297" s="166" t="s">
        <v>92</v>
      </c>
      <c r="E297" s="165">
        <v>49766.896258406363</v>
      </c>
      <c r="F297" s="167">
        <v>39</v>
      </c>
      <c r="G297" s="168">
        <f t="shared" si="4"/>
        <v>127.60742630360608</v>
      </c>
    </row>
    <row r="298" spans="1:7" x14ac:dyDescent="0.25">
      <c r="A298" s="164" t="s">
        <v>821</v>
      </c>
      <c r="B298" s="164" t="s">
        <v>817</v>
      </c>
      <c r="C298" s="165">
        <v>203606</v>
      </c>
      <c r="D298" s="166" t="s">
        <v>96</v>
      </c>
      <c r="E298" s="165">
        <v>95981.028728567719</v>
      </c>
      <c r="F298" s="167">
        <v>47</v>
      </c>
      <c r="G298" s="168">
        <f t="shared" si="4"/>
        <v>204.21495474163345</v>
      </c>
    </row>
    <row r="299" spans="1:7" x14ac:dyDescent="0.25">
      <c r="A299" s="164" t="s">
        <v>562</v>
      </c>
      <c r="B299" s="164" t="s">
        <v>902</v>
      </c>
      <c r="C299" s="165">
        <v>246928</v>
      </c>
      <c r="D299" s="166" t="s">
        <v>96</v>
      </c>
      <c r="E299" s="165">
        <v>58238.703956302044</v>
      </c>
      <c r="F299" s="167">
        <v>11</v>
      </c>
      <c r="G299" s="168">
        <f t="shared" si="4"/>
        <v>529.44276323910958</v>
      </c>
    </row>
    <row r="300" spans="1:7" x14ac:dyDescent="0.25">
      <c r="A300" s="164" t="s">
        <v>848</v>
      </c>
      <c r="B300" s="164" t="s">
        <v>849</v>
      </c>
      <c r="C300" s="165">
        <v>346486</v>
      </c>
      <c r="D300" s="166" t="s">
        <v>90</v>
      </c>
      <c r="E300" s="165">
        <v>215862.03395831224</v>
      </c>
      <c r="F300" s="167">
        <v>52</v>
      </c>
      <c r="G300" s="168">
        <f t="shared" si="4"/>
        <v>415.11929607367739</v>
      </c>
    </row>
    <row r="301" spans="1:7" x14ac:dyDescent="0.25">
      <c r="A301" s="164" t="s">
        <v>463</v>
      </c>
      <c r="B301" s="164" t="s">
        <v>441</v>
      </c>
      <c r="C301" s="165">
        <v>98932</v>
      </c>
      <c r="D301" s="166" t="s">
        <v>92</v>
      </c>
      <c r="E301" s="165">
        <v>53680.464871956414</v>
      </c>
      <c r="F301" s="167">
        <v>49</v>
      </c>
      <c r="G301" s="168">
        <f t="shared" si="4"/>
        <v>109.55196912644168</v>
      </c>
    </row>
    <row r="302" spans="1:7" x14ac:dyDescent="0.25">
      <c r="A302" s="164" t="s">
        <v>98</v>
      </c>
      <c r="B302" s="164" t="s">
        <v>89</v>
      </c>
      <c r="C302" s="165">
        <v>284202</v>
      </c>
      <c r="D302" s="166" t="s">
        <v>92</v>
      </c>
      <c r="E302" s="165">
        <v>117122.15028195348</v>
      </c>
      <c r="F302" s="167">
        <v>50</v>
      </c>
      <c r="G302" s="168">
        <f t="shared" si="4"/>
        <v>234.24430056390699</v>
      </c>
    </row>
    <row r="303" spans="1:7" x14ac:dyDescent="0.25">
      <c r="A303" s="164" t="s">
        <v>155</v>
      </c>
      <c r="B303" s="164" t="s">
        <v>76</v>
      </c>
      <c r="C303" s="165">
        <v>181918</v>
      </c>
      <c r="D303" s="166" t="s">
        <v>92</v>
      </c>
      <c r="E303" s="165">
        <v>41788.009480069268</v>
      </c>
      <c r="F303" s="167">
        <v>59</v>
      </c>
      <c r="G303" s="168">
        <f t="shared" si="4"/>
        <v>70.827134711981813</v>
      </c>
    </row>
    <row r="304" spans="1:7" x14ac:dyDescent="0.25">
      <c r="A304" s="164" t="s">
        <v>649</v>
      </c>
      <c r="B304" s="164" t="s">
        <v>624</v>
      </c>
      <c r="C304" s="165">
        <v>80965</v>
      </c>
      <c r="D304" s="166" t="s">
        <v>96</v>
      </c>
      <c r="E304" s="165">
        <v>55785.293816481091</v>
      </c>
      <c r="F304" s="167">
        <v>28</v>
      </c>
      <c r="G304" s="168">
        <f t="shared" si="4"/>
        <v>199.2331922017182</v>
      </c>
    </row>
    <row r="305" spans="1:7" x14ac:dyDescent="0.25">
      <c r="A305" s="164" t="s">
        <v>271</v>
      </c>
      <c r="B305" s="164" t="s">
        <v>79</v>
      </c>
      <c r="C305" s="165">
        <v>213387</v>
      </c>
      <c r="D305" s="166" t="s">
        <v>90</v>
      </c>
      <c r="E305" s="165">
        <v>48154.625931659619</v>
      </c>
      <c r="F305" s="167">
        <v>67</v>
      </c>
      <c r="G305" s="168">
        <f t="shared" si="4"/>
        <v>71.872576017402423</v>
      </c>
    </row>
    <row r="306" spans="1:7" x14ac:dyDescent="0.25">
      <c r="A306" s="164" t="s">
        <v>633</v>
      </c>
      <c r="B306" s="164" t="s">
        <v>624</v>
      </c>
      <c r="C306" s="165">
        <v>356765</v>
      </c>
      <c r="D306" s="166" t="s">
        <v>96</v>
      </c>
      <c r="E306" s="165">
        <v>194739.26740656883</v>
      </c>
      <c r="F306" s="167">
        <v>29</v>
      </c>
      <c r="G306" s="168">
        <f t="shared" si="4"/>
        <v>671.51471519506492</v>
      </c>
    </row>
    <row r="307" spans="1:7" x14ac:dyDescent="0.25">
      <c r="A307" s="164" t="s">
        <v>419</v>
      </c>
      <c r="B307" s="164" t="s">
        <v>408</v>
      </c>
      <c r="C307" s="165">
        <v>45404</v>
      </c>
      <c r="D307" s="166" t="s">
        <v>90</v>
      </c>
      <c r="E307" s="165">
        <v>28879.471143497492</v>
      </c>
      <c r="F307" s="167">
        <v>75</v>
      </c>
      <c r="G307" s="168">
        <f t="shared" si="4"/>
        <v>38.505961524663327</v>
      </c>
    </row>
    <row r="308" spans="1:7" x14ac:dyDescent="0.25">
      <c r="A308" s="164" t="s">
        <v>991</v>
      </c>
      <c r="B308" s="164" t="s">
        <v>985</v>
      </c>
      <c r="C308" s="165">
        <v>69830</v>
      </c>
      <c r="D308" s="166" t="s">
        <v>92</v>
      </c>
      <c r="E308" s="165">
        <v>36664.774480830834</v>
      </c>
      <c r="F308" s="167">
        <v>46</v>
      </c>
      <c r="G308" s="168">
        <f t="shared" si="4"/>
        <v>79.70603148006704</v>
      </c>
    </row>
    <row r="309" spans="1:7" x14ac:dyDescent="0.25">
      <c r="A309" s="164" t="s">
        <v>997</v>
      </c>
      <c r="B309" s="164" t="s">
        <v>993</v>
      </c>
      <c r="C309" s="165">
        <v>223465</v>
      </c>
      <c r="D309" s="166" t="s">
        <v>90</v>
      </c>
      <c r="E309" s="165">
        <v>149691.1703984956</v>
      </c>
      <c r="F309" s="167">
        <v>43</v>
      </c>
      <c r="G309" s="168">
        <f t="shared" si="4"/>
        <v>348.11900092673392</v>
      </c>
    </row>
    <row r="310" spans="1:7" x14ac:dyDescent="0.25">
      <c r="A310" s="164" t="s">
        <v>454</v>
      </c>
      <c r="B310" s="164" t="s">
        <v>441</v>
      </c>
      <c r="C310" s="165">
        <v>280113</v>
      </c>
      <c r="D310" s="166" t="s">
        <v>92</v>
      </c>
      <c r="E310" s="165">
        <v>135972.28960517872</v>
      </c>
      <c r="F310" s="167">
        <v>31</v>
      </c>
      <c r="G310" s="168">
        <f t="shared" si="4"/>
        <v>438.62028904896368</v>
      </c>
    </row>
    <row r="311" spans="1:7" x14ac:dyDescent="0.25">
      <c r="A311" s="164" t="s">
        <v>574</v>
      </c>
      <c r="B311" s="164" t="s">
        <v>554</v>
      </c>
      <c r="C311" s="165">
        <v>350461</v>
      </c>
      <c r="D311" s="166" t="s">
        <v>96</v>
      </c>
      <c r="E311" s="165">
        <v>177793.76358488874</v>
      </c>
      <c r="F311" s="167">
        <v>72</v>
      </c>
      <c r="G311" s="168">
        <f t="shared" si="4"/>
        <v>246.93578275678996</v>
      </c>
    </row>
    <row r="312" spans="1:7" x14ac:dyDescent="0.25">
      <c r="A312" s="164" t="s">
        <v>915</v>
      </c>
      <c r="B312" s="164" t="s">
        <v>902</v>
      </c>
      <c r="C312" s="165">
        <v>126949</v>
      </c>
      <c r="D312" s="166" t="s">
        <v>92</v>
      </c>
      <c r="E312" s="165">
        <v>50436.67606766153</v>
      </c>
      <c r="F312" s="167">
        <v>55</v>
      </c>
      <c r="G312" s="168">
        <f t="shared" si="4"/>
        <v>91.703047395748257</v>
      </c>
    </row>
    <row r="313" spans="1:7" x14ac:dyDescent="0.25">
      <c r="A313" s="164" t="s">
        <v>865</v>
      </c>
      <c r="B313" s="164" t="s">
        <v>852</v>
      </c>
      <c r="C313" s="165">
        <v>156175</v>
      </c>
      <c r="D313" s="166" t="s">
        <v>92</v>
      </c>
      <c r="E313" s="165">
        <v>94534.532111226421</v>
      </c>
      <c r="F313" s="167">
        <v>61</v>
      </c>
      <c r="G313" s="168">
        <f t="shared" si="4"/>
        <v>154.97464280528922</v>
      </c>
    </row>
    <row r="314" spans="1:7" x14ac:dyDescent="0.25">
      <c r="A314" s="164" t="s">
        <v>622</v>
      </c>
      <c r="B314" s="164" t="s">
        <v>77</v>
      </c>
      <c r="C314" s="165">
        <v>245085</v>
      </c>
      <c r="D314" s="166" t="s">
        <v>90</v>
      </c>
      <c r="E314" s="165">
        <v>60143.904485331252</v>
      </c>
      <c r="F314" s="167">
        <v>17</v>
      </c>
      <c r="G314" s="168">
        <f t="shared" si="4"/>
        <v>353.78767344312507</v>
      </c>
    </row>
    <row r="315" spans="1:7" x14ac:dyDescent="0.25">
      <c r="A315" s="164" t="s">
        <v>401</v>
      </c>
      <c r="B315" s="164" t="s">
        <v>72</v>
      </c>
      <c r="C315" s="165">
        <v>145018</v>
      </c>
      <c r="D315" s="166" t="s">
        <v>92</v>
      </c>
      <c r="E315" s="165">
        <v>95410.04468604835</v>
      </c>
      <c r="F315" s="167">
        <v>19</v>
      </c>
      <c r="G315" s="168">
        <f t="shared" si="4"/>
        <v>502.15812992657027</v>
      </c>
    </row>
    <row r="316" spans="1:7" x14ac:dyDescent="0.25">
      <c r="A316" s="164" t="s">
        <v>1021</v>
      </c>
      <c r="B316" s="164" t="s">
        <v>1008</v>
      </c>
      <c r="C316" s="165">
        <v>363145</v>
      </c>
      <c r="D316" s="166" t="s">
        <v>96</v>
      </c>
      <c r="E316" s="165">
        <v>133166.2402797738</v>
      </c>
      <c r="F316" s="167">
        <v>17</v>
      </c>
      <c r="G316" s="168">
        <f t="shared" si="4"/>
        <v>783.33082517514003</v>
      </c>
    </row>
    <row r="317" spans="1:7" x14ac:dyDescent="0.25">
      <c r="A317" s="164" t="s">
        <v>601</v>
      </c>
      <c r="B317" s="164" t="s">
        <v>77</v>
      </c>
      <c r="C317" s="165">
        <v>270057</v>
      </c>
      <c r="D317" s="166" t="s">
        <v>90</v>
      </c>
      <c r="E317" s="165">
        <v>138301.59836387011</v>
      </c>
      <c r="F317" s="167">
        <v>73</v>
      </c>
      <c r="G317" s="168">
        <f t="shared" si="4"/>
        <v>189.45424433406868</v>
      </c>
    </row>
    <row r="318" spans="1:7" x14ac:dyDescent="0.25">
      <c r="A318" s="164" t="s">
        <v>99</v>
      </c>
      <c r="B318" s="164" t="s">
        <v>89</v>
      </c>
      <c r="C318" s="165">
        <v>326007</v>
      </c>
      <c r="D318" s="166" t="s">
        <v>96</v>
      </c>
      <c r="E318" s="165">
        <v>190210.64513045113</v>
      </c>
      <c r="F318" s="167">
        <v>22</v>
      </c>
      <c r="G318" s="168">
        <f t="shared" si="4"/>
        <v>864.59384150205051</v>
      </c>
    </row>
    <row r="319" spans="1:7" x14ac:dyDescent="0.25">
      <c r="A319" s="164" t="s">
        <v>316</v>
      </c>
      <c r="B319" s="164" t="s">
        <v>68</v>
      </c>
      <c r="C319" s="165">
        <v>374287</v>
      </c>
      <c r="D319" s="166" t="s">
        <v>92</v>
      </c>
      <c r="E319" s="165">
        <v>231346.5468043602</v>
      </c>
      <c r="F319" s="167">
        <v>58</v>
      </c>
      <c r="G319" s="168">
        <f t="shared" si="4"/>
        <v>398.87335655924176</v>
      </c>
    </row>
    <row r="320" spans="1:7" x14ac:dyDescent="0.25">
      <c r="A320" s="164" t="s">
        <v>128</v>
      </c>
      <c r="B320" s="164" t="s">
        <v>121</v>
      </c>
      <c r="C320" s="165">
        <v>225224</v>
      </c>
      <c r="D320" s="166" t="s">
        <v>90</v>
      </c>
      <c r="E320" s="165">
        <v>129359.69292554641</v>
      </c>
      <c r="F320" s="167">
        <v>11</v>
      </c>
      <c r="G320" s="168">
        <f t="shared" si="4"/>
        <v>1175.9972084140582</v>
      </c>
    </row>
    <row r="321" spans="1:7" x14ac:dyDescent="0.25">
      <c r="A321" s="164" t="s">
        <v>634</v>
      </c>
      <c r="B321" s="164" t="s">
        <v>624</v>
      </c>
      <c r="C321" s="165">
        <v>311978</v>
      </c>
      <c r="D321" s="166" t="s">
        <v>92</v>
      </c>
      <c r="E321" s="165">
        <v>116690.56566195216</v>
      </c>
      <c r="F321" s="167">
        <v>73</v>
      </c>
      <c r="G321" s="168">
        <f t="shared" si="4"/>
        <v>159.8500899478797</v>
      </c>
    </row>
    <row r="322" spans="1:7" x14ac:dyDescent="0.25">
      <c r="A322" s="164" t="s">
        <v>517</v>
      </c>
      <c r="B322" s="164" t="s">
        <v>516</v>
      </c>
      <c r="C322" s="165">
        <v>352012</v>
      </c>
      <c r="D322" s="166" t="s">
        <v>92</v>
      </c>
      <c r="E322" s="165">
        <v>88712.053858199695</v>
      </c>
      <c r="F322" s="167">
        <v>22</v>
      </c>
      <c r="G322" s="168">
        <f t="shared" ref="G322:G385" si="5">E322*10%/F322</f>
        <v>403.23660844636231</v>
      </c>
    </row>
    <row r="323" spans="1:7" x14ac:dyDescent="0.25">
      <c r="A323" s="164" t="s">
        <v>395</v>
      </c>
      <c r="B323" s="164" t="s">
        <v>72</v>
      </c>
      <c r="C323" s="165">
        <v>295678</v>
      </c>
      <c r="D323" s="166" t="s">
        <v>92</v>
      </c>
      <c r="E323" s="165">
        <v>111090.46352029762</v>
      </c>
      <c r="F323" s="167">
        <v>77</v>
      </c>
      <c r="G323" s="168">
        <f t="shared" si="5"/>
        <v>144.2733292471398</v>
      </c>
    </row>
    <row r="324" spans="1:7" x14ac:dyDescent="0.25">
      <c r="A324" s="164" t="s">
        <v>919</v>
      </c>
      <c r="B324" s="164" t="s">
        <v>918</v>
      </c>
      <c r="C324" s="165">
        <v>311578</v>
      </c>
      <c r="D324" s="166" t="s">
        <v>96</v>
      </c>
      <c r="E324" s="165">
        <v>74690.529370428645</v>
      </c>
      <c r="F324" s="167">
        <v>16</v>
      </c>
      <c r="G324" s="168">
        <f t="shared" si="5"/>
        <v>466.81580856517905</v>
      </c>
    </row>
    <row r="325" spans="1:7" x14ac:dyDescent="0.25">
      <c r="A325" s="164" t="s">
        <v>668</v>
      </c>
      <c r="B325" s="164" t="s">
        <v>669</v>
      </c>
      <c r="C325" s="165">
        <v>274030</v>
      </c>
      <c r="D325" s="166" t="s">
        <v>90</v>
      </c>
      <c r="E325" s="165">
        <v>190369.30238096978</v>
      </c>
      <c r="F325" s="167">
        <v>23</v>
      </c>
      <c r="G325" s="168">
        <f t="shared" si="5"/>
        <v>827.69261904769473</v>
      </c>
    </row>
    <row r="326" spans="1:7" x14ac:dyDescent="0.25">
      <c r="A326" s="164" t="s">
        <v>661</v>
      </c>
      <c r="B326" s="164" t="s">
        <v>656</v>
      </c>
      <c r="C326" s="165">
        <v>346660</v>
      </c>
      <c r="D326" s="166" t="s">
        <v>96</v>
      </c>
      <c r="E326" s="165">
        <v>80959.794965381152</v>
      </c>
      <c r="F326" s="167">
        <v>12</v>
      </c>
      <c r="G326" s="168">
        <f t="shared" si="5"/>
        <v>674.66495804484293</v>
      </c>
    </row>
    <row r="327" spans="1:7" x14ac:dyDescent="0.25">
      <c r="A327" s="164" t="s">
        <v>820</v>
      </c>
      <c r="B327" s="164" t="s">
        <v>817</v>
      </c>
      <c r="C327" s="165">
        <v>150740</v>
      </c>
      <c r="D327" s="166" t="s">
        <v>90</v>
      </c>
      <c r="E327" s="165">
        <v>69346.55514568706</v>
      </c>
      <c r="F327" s="167">
        <v>8</v>
      </c>
      <c r="G327" s="168">
        <f t="shared" si="5"/>
        <v>866.83193932108827</v>
      </c>
    </row>
    <row r="328" spans="1:7" x14ac:dyDescent="0.25">
      <c r="A328" s="164" t="s">
        <v>369</v>
      </c>
      <c r="B328" s="164" t="s">
        <v>357</v>
      </c>
      <c r="C328" s="165">
        <v>42726</v>
      </c>
      <c r="D328" s="166" t="s">
        <v>90</v>
      </c>
      <c r="E328" s="165">
        <v>18296.178281027798</v>
      </c>
      <c r="F328" s="167">
        <v>78</v>
      </c>
      <c r="G328" s="168">
        <f t="shared" si="5"/>
        <v>23.456638821830513</v>
      </c>
    </row>
    <row r="329" spans="1:7" x14ac:dyDescent="0.25">
      <c r="A329" s="164" t="s">
        <v>222</v>
      </c>
      <c r="B329" s="164" t="s">
        <v>198</v>
      </c>
      <c r="C329" s="165">
        <v>180405</v>
      </c>
      <c r="D329" s="166" t="s">
        <v>90</v>
      </c>
      <c r="E329" s="165">
        <v>108668.1668000877</v>
      </c>
      <c r="F329" s="167">
        <v>35</v>
      </c>
      <c r="G329" s="168">
        <f t="shared" si="5"/>
        <v>310.48047657167916</v>
      </c>
    </row>
    <row r="330" spans="1:7" x14ac:dyDescent="0.25">
      <c r="A330" s="164" t="s">
        <v>1005</v>
      </c>
      <c r="B330" s="164" t="s">
        <v>993</v>
      </c>
      <c r="C330" s="165">
        <v>183136</v>
      </c>
      <c r="D330" s="166" t="s">
        <v>92</v>
      </c>
      <c r="E330" s="165">
        <v>44467.864647702132</v>
      </c>
      <c r="F330" s="167">
        <v>14</v>
      </c>
      <c r="G330" s="168">
        <f t="shared" si="5"/>
        <v>317.62760462644383</v>
      </c>
    </row>
    <row r="331" spans="1:7" x14ac:dyDescent="0.25">
      <c r="A331" s="164" t="s">
        <v>1094</v>
      </c>
      <c r="B331" s="164" t="s">
        <v>1089</v>
      </c>
      <c r="C331" s="165">
        <v>181233</v>
      </c>
      <c r="D331" s="166" t="s">
        <v>92</v>
      </c>
      <c r="E331" s="165">
        <v>99736.769349562135</v>
      </c>
      <c r="F331" s="167">
        <v>74</v>
      </c>
      <c r="G331" s="168">
        <f t="shared" si="5"/>
        <v>134.77941803994884</v>
      </c>
    </row>
    <row r="332" spans="1:7" x14ac:dyDescent="0.25">
      <c r="A332" s="164" t="s">
        <v>448</v>
      </c>
      <c r="B332" s="164" t="s">
        <v>441</v>
      </c>
      <c r="C332" s="165">
        <v>267986</v>
      </c>
      <c r="D332" s="166" t="s">
        <v>96</v>
      </c>
      <c r="E332" s="165">
        <v>116394.80792920782</v>
      </c>
      <c r="F332" s="167">
        <v>58</v>
      </c>
      <c r="G332" s="168">
        <f t="shared" si="5"/>
        <v>200.68070332622037</v>
      </c>
    </row>
    <row r="333" spans="1:7" x14ac:dyDescent="0.25">
      <c r="A333" s="164" t="s">
        <v>955</v>
      </c>
      <c r="B333" s="164" t="s">
        <v>70</v>
      </c>
      <c r="C333" s="165">
        <v>92370</v>
      </c>
      <c r="D333" s="166" t="s">
        <v>92</v>
      </c>
      <c r="E333" s="165">
        <v>42761.177748438022</v>
      </c>
      <c r="F333" s="167">
        <v>9</v>
      </c>
      <c r="G333" s="168">
        <f t="shared" si="5"/>
        <v>475.1241972048669</v>
      </c>
    </row>
    <row r="334" spans="1:7" x14ac:dyDescent="0.25">
      <c r="A334" s="164" t="s">
        <v>91</v>
      </c>
      <c r="B334" s="164" t="s">
        <v>89</v>
      </c>
      <c r="C334" s="165">
        <v>122570</v>
      </c>
      <c r="D334" s="166" t="s">
        <v>92</v>
      </c>
      <c r="E334" s="165">
        <v>34000.934960493272</v>
      </c>
      <c r="F334" s="167">
        <v>8</v>
      </c>
      <c r="G334" s="168">
        <f t="shared" si="5"/>
        <v>425.01168700616591</v>
      </c>
    </row>
    <row r="335" spans="1:7" x14ac:dyDescent="0.25">
      <c r="A335" s="164" t="s">
        <v>443</v>
      </c>
      <c r="B335" s="164" t="s">
        <v>441</v>
      </c>
      <c r="C335" s="165">
        <v>176270</v>
      </c>
      <c r="D335" s="166" t="s">
        <v>92</v>
      </c>
      <c r="E335" s="165">
        <v>73110.928824851755</v>
      </c>
      <c r="F335" s="167">
        <v>56</v>
      </c>
      <c r="G335" s="168">
        <f t="shared" si="5"/>
        <v>130.55523004437813</v>
      </c>
    </row>
    <row r="336" spans="1:7" x14ac:dyDescent="0.25">
      <c r="A336" s="164" t="s">
        <v>916</v>
      </c>
      <c r="B336" s="164" t="s">
        <v>902</v>
      </c>
      <c r="C336" s="165">
        <v>310025</v>
      </c>
      <c r="D336" s="166" t="s">
        <v>92</v>
      </c>
      <c r="E336" s="165">
        <v>115040.28466960938</v>
      </c>
      <c r="F336" s="167">
        <v>47</v>
      </c>
      <c r="G336" s="168">
        <f t="shared" si="5"/>
        <v>244.76656312682849</v>
      </c>
    </row>
    <row r="337" spans="1:7" x14ac:dyDescent="0.25">
      <c r="A337" s="164" t="s">
        <v>238</v>
      </c>
      <c r="B337" s="164" t="s">
        <v>225</v>
      </c>
      <c r="C337" s="165">
        <v>24162</v>
      </c>
      <c r="D337" s="166" t="s">
        <v>92</v>
      </c>
      <c r="E337" s="165">
        <v>5745.5926140244173</v>
      </c>
      <c r="F337" s="167">
        <v>55</v>
      </c>
      <c r="G337" s="168">
        <f t="shared" si="5"/>
        <v>10.446532025498941</v>
      </c>
    </row>
    <row r="338" spans="1:7" x14ac:dyDescent="0.25">
      <c r="A338" s="164" t="s">
        <v>766</v>
      </c>
      <c r="B338" s="164" t="s">
        <v>745</v>
      </c>
      <c r="C338" s="165">
        <v>91330</v>
      </c>
      <c r="D338" s="166" t="s">
        <v>90</v>
      </c>
      <c r="E338" s="165">
        <v>27120.493677247421</v>
      </c>
      <c r="F338" s="167">
        <v>22</v>
      </c>
      <c r="G338" s="168">
        <f t="shared" si="5"/>
        <v>123.27497126021557</v>
      </c>
    </row>
    <row r="339" spans="1:7" x14ac:dyDescent="0.25">
      <c r="A339" s="164" t="s">
        <v>961</v>
      </c>
      <c r="B339" s="164" t="s">
        <v>70</v>
      </c>
      <c r="C339" s="165">
        <v>139867</v>
      </c>
      <c r="D339" s="166" t="s">
        <v>92</v>
      </c>
      <c r="E339" s="165">
        <v>50836.029021501061</v>
      </c>
      <c r="F339" s="167">
        <v>47</v>
      </c>
      <c r="G339" s="168">
        <f t="shared" si="5"/>
        <v>108.16176387553418</v>
      </c>
    </row>
    <row r="340" spans="1:7" x14ac:dyDescent="0.25">
      <c r="A340" s="164" t="s">
        <v>953</v>
      </c>
      <c r="B340" s="164" t="s">
        <v>70</v>
      </c>
      <c r="C340" s="165">
        <v>82740</v>
      </c>
      <c r="D340" s="166" t="s">
        <v>92</v>
      </c>
      <c r="E340" s="165">
        <v>27539.666696642384</v>
      </c>
      <c r="F340" s="167">
        <v>35</v>
      </c>
      <c r="G340" s="168">
        <f t="shared" si="5"/>
        <v>78.684761990406813</v>
      </c>
    </row>
    <row r="341" spans="1:7" x14ac:dyDescent="0.25">
      <c r="A341" s="164" t="s">
        <v>183</v>
      </c>
      <c r="B341" s="164" t="s">
        <v>168</v>
      </c>
      <c r="C341" s="165">
        <v>29983</v>
      </c>
      <c r="D341" s="166" t="s">
        <v>90</v>
      </c>
      <c r="E341" s="165">
        <v>19376.473296073593</v>
      </c>
      <c r="F341" s="167">
        <v>33</v>
      </c>
      <c r="G341" s="168">
        <f t="shared" si="5"/>
        <v>58.716585745677556</v>
      </c>
    </row>
    <row r="342" spans="1:7" x14ac:dyDescent="0.25">
      <c r="A342" s="164" t="s">
        <v>868</v>
      </c>
      <c r="B342" s="164" t="s">
        <v>852</v>
      </c>
      <c r="C342" s="165">
        <v>252670</v>
      </c>
      <c r="D342" s="166" t="s">
        <v>96</v>
      </c>
      <c r="E342" s="165">
        <v>98680.539691618978</v>
      </c>
      <c r="F342" s="167">
        <v>60</v>
      </c>
      <c r="G342" s="168">
        <f t="shared" si="5"/>
        <v>164.46756615269831</v>
      </c>
    </row>
    <row r="343" spans="1:7" x14ac:dyDescent="0.25">
      <c r="A343" s="164" t="s">
        <v>907</v>
      </c>
      <c r="B343" s="164" t="s">
        <v>902</v>
      </c>
      <c r="C343" s="165">
        <v>262456</v>
      </c>
      <c r="D343" s="166" t="s">
        <v>96</v>
      </c>
      <c r="E343" s="165">
        <v>102711.54851536381</v>
      </c>
      <c r="F343" s="167">
        <v>61</v>
      </c>
      <c r="G343" s="168">
        <f t="shared" si="5"/>
        <v>168.37958773010465</v>
      </c>
    </row>
    <row r="344" spans="1:7" x14ac:dyDescent="0.25">
      <c r="A344" s="164" t="s">
        <v>804</v>
      </c>
      <c r="B344" s="164" t="s">
        <v>800</v>
      </c>
      <c r="C344" s="165">
        <v>5557</v>
      </c>
      <c r="D344" s="166" t="s">
        <v>92</v>
      </c>
      <c r="E344" s="165">
        <v>1787.2719464156128</v>
      </c>
      <c r="F344" s="167">
        <v>7</v>
      </c>
      <c r="G344" s="168">
        <f t="shared" si="5"/>
        <v>25.532456377365897</v>
      </c>
    </row>
    <row r="345" spans="1:7" x14ac:dyDescent="0.25">
      <c r="A345" s="164" t="s">
        <v>175</v>
      </c>
      <c r="B345" s="164" t="s">
        <v>168</v>
      </c>
      <c r="C345" s="165">
        <v>299168</v>
      </c>
      <c r="D345" s="166" t="s">
        <v>92</v>
      </c>
      <c r="E345" s="165">
        <v>134783.3510902813</v>
      </c>
      <c r="F345" s="167">
        <v>72</v>
      </c>
      <c r="G345" s="168">
        <f t="shared" si="5"/>
        <v>187.19909873650181</v>
      </c>
    </row>
    <row r="346" spans="1:7" x14ac:dyDescent="0.25">
      <c r="A346" s="164" t="s">
        <v>949</v>
      </c>
      <c r="B346" s="164" t="s">
        <v>70</v>
      </c>
      <c r="C346" s="165">
        <v>299302</v>
      </c>
      <c r="D346" s="166" t="s">
        <v>92</v>
      </c>
      <c r="E346" s="165">
        <v>204292.77424100391</v>
      </c>
      <c r="F346" s="167">
        <v>44</v>
      </c>
      <c r="G346" s="168">
        <f t="shared" si="5"/>
        <v>464.30175963864531</v>
      </c>
    </row>
    <row r="347" spans="1:7" x14ac:dyDescent="0.25">
      <c r="A347" s="164" t="s">
        <v>535</v>
      </c>
      <c r="B347" s="164" t="s">
        <v>516</v>
      </c>
      <c r="C347" s="165">
        <v>358672</v>
      </c>
      <c r="D347" s="166" t="s">
        <v>92</v>
      </c>
      <c r="E347" s="165">
        <v>94388.312632588524</v>
      </c>
      <c r="F347" s="167">
        <v>16</v>
      </c>
      <c r="G347" s="168">
        <f t="shared" si="5"/>
        <v>589.92695395367832</v>
      </c>
    </row>
    <row r="348" spans="1:7" x14ac:dyDescent="0.25">
      <c r="A348" s="164" t="s">
        <v>935</v>
      </c>
      <c r="B348" s="164" t="s">
        <v>918</v>
      </c>
      <c r="C348" s="165">
        <v>22121</v>
      </c>
      <c r="D348" s="166" t="s">
        <v>92</v>
      </c>
      <c r="E348" s="165">
        <v>9964.893755429317</v>
      </c>
      <c r="F348" s="167">
        <v>56</v>
      </c>
      <c r="G348" s="168">
        <f t="shared" si="5"/>
        <v>17.79445313469521</v>
      </c>
    </row>
    <row r="349" spans="1:7" x14ac:dyDescent="0.25">
      <c r="A349" s="164" t="s">
        <v>837</v>
      </c>
      <c r="B349" s="164" t="s">
        <v>832</v>
      </c>
      <c r="C349" s="165">
        <v>76641</v>
      </c>
      <c r="D349" s="166" t="s">
        <v>96</v>
      </c>
      <c r="E349" s="165">
        <v>34984.158006633326</v>
      </c>
      <c r="F349" s="167">
        <v>15</v>
      </c>
      <c r="G349" s="168">
        <f t="shared" si="5"/>
        <v>233.2277200442222</v>
      </c>
    </row>
    <row r="350" spans="1:7" x14ac:dyDescent="0.25">
      <c r="A350" s="164" t="s">
        <v>870</v>
      </c>
      <c r="B350" s="164" t="s">
        <v>67</v>
      </c>
      <c r="C350" s="165">
        <v>272059</v>
      </c>
      <c r="D350" s="166" t="s">
        <v>92</v>
      </c>
      <c r="E350" s="165">
        <v>92713.195815937375</v>
      </c>
      <c r="F350" s="167">
        <v>49</v>
      </c>
      <c r="G350" s="168">
        <f t="shared" si="5"/>
        <v>189.21060370599466</v>
      </c>
    </row>
    <row r="351" spans="1:7" x14ac:dyDescent="0.25">
      <c r="A351" s="164" t="s">
        <v>883</v>
      </c>
      <c r="B351" s="164" t="s">
        <v>67</v>
      </c>
      <c r="C351" s="165">
        <v>132485</v>
      </c>
      <c r="D351" s="166" t="s">
        <v>90</v>
      </c>
      <c r="E351" s="165">
        <v>64362.658266062906</v>
      </c>
      <c r="F351" s="167">
        <v>16</v>
      </c>
      <c r="G351" s="168">
        <f t="shared" si="5"/>
        <v>402.26661416289318</v>
      </c>
    </row>
    <row r="352" spans="1:7" x14ac:dyDescent="0.25">
      <c r="A352" s="164" t="s">
        <v>406</v>
      </c>
      <c r="B352" s="164" t="s">
        <v>72</v>
      </c>
      <c r="C352" s="165">
        <v>176673</v>
      </c>
      <c r="D352" s="166" t="s">
        <v>92</v>
      </c>
      <c r="E352" s="165">
        <v>118610.42944910609</v>
      </c>
      <c r="F352" s="167">
        <v>23</v>
      </c>
      <c r="G352" s="168">
        <f t="shared" si="5"/>
        <v>515.69751934393946</v>
      </c>
    </row>
    <row r="353" spans="1:7" x14ac:dyDescent="0.25">
      <c r="A353" s="164" t="s">
        <v>325</v>
      </c>
      <c r="B353" s="164" t="s">
        <v>319</v>
      </c>
      <c r="C353" s="165">
        <v>332920</v>
      </c>
      <c r="D353" s="166" t="s">
        <v>96</v>
      </c>
      <c r="E353" s="165">
        <v>182143.8803366163</v>
      </c>
      <c r="F353" s="167">
        <v>1</v>
      </c>
      <c r="G353" s="168">
        <f t="shared" si="5"/>
        <v>18214.388033661631</v>
      </c>
    </row>
    <row r="354" spans="1:7" x14ac:dyDescent="0.25">
      <c r="A354" s="164" t="s">
        <v>410</v>
      </c>
      <c r="B354" s="164" t="s">
        <v>408</v>
      </c>
      <c r="C354" s="165">
        <v>333769</v>
      </c>
      <c r="D354" s="166" t="s">
        <v>90</v>
      </c>
      <c r="E354" s="165">
        <v>220485.7753596718</v>
      </c>
      <c r="F354" s="167">
        <v>19</v>
      </c>
      <c r="G354" s="168">
        <f t="shared" si="5"/>
        <v>1160.4514492614308</v>
      </c>
    </row>
    <row r="355" spans="1:7" x14ac:dyDescent="0.25">
      <c r="A355" s="164" t="s">
        <v>101</v>
      </c>
      <c r="B355" s="164" t="s">
        <v>89</v>
      </c>
      <c r="C355" s="165">
        <v>18850</v>
      </c>
      <c r="D355" s="166" t="s">
        <v>92</v>
      </c>
      <c r="E355" s="165">
        <v>10674.899306961655</v>
      </c>
      <c r="F355" s="167">
        <v>2</v>
      </c>
      <c r="G355" s="168">
        <f t="shared" si="5"/>
        <v>533.74496534808281</v>
      </c>
    </row>
    <row r="356" spans="1:7" x14ac:dyDescent="0.25">
      <c r="A356" s="164" t="s">
        <v>531</v>
      </c>
      <c r="B356" s="164" t="s">
        <v>516</v>
      </c>
      <c r="C356" s="165">
        <v>28947</v>
      </c>
      <c r="D356" s="166" t="s">
        <v>90</v>
      </c>
      <c r="E356" s="165">
        <v>14026.834829844434</v>
      </c>
      <c r="F356" s="167">
        <v>53</v>
      </c>
      <c r="G356" s="168">
        <f t="shared" si="5"/>
        <v>26.465726094046104</v>
      </c>
    </row>
    <row r="357" spans="1:7" x14ac:dyDescent="0.25">
      <c r="A357" s="164" t="s">
        <v>886</v>
      </c>
      <c r="B357" s="164" t="s">
        <v>67</v>
      </c>
      <c r="C357" s="165">
        <v>188005</v>
      </c>
      <c r="D357" s="166" t="s">
        <v>92</v>
      </c>
      <c r="E357" s="165">
        <v>53473.400204872698</v>
      </c>
      <c r="F357" s="167">
        <v>18</v>
      </c>
      <c r="G357" s="168">
        <f t="shared" si="5"/>
        <v>297.07444558262614</v>
      </c>
    </row>
    <row r="358" spans="1:7" x14ac:dyDescent="0.25">
      <c r="A358" s="164" t="s">
        <v>363</v>
      </c>
      <c r="B358" s="164" t="s">
        <v>357</v>
      </c>
      <c r="C358" s="165">
        <v>81736</v>
      </c>
      <c r="D358" s="166" t="s">
        <v>92</v>
      </c>
      <c r="E358" s="165">
        <v>38944.25588991095</v>
      </c>
      <c r="F358" s="167">
        <v>59</v>
      </c>
      <c r="G358" s="168">
        <f t="shared" si="5"/>
        <v>66.007213372730419</v>
      </c>
    </row>
    <row r="359" spans="1:7" x14ac:dyDescent="0.25">
      <c r="A359" s="164" t="s">
        <v>905</v>
      </c>
      <c r="B359" s="164" t="s">
        <v>902</v>
      </c>
      <c r="C359" s="165">
        <v>157772</v>
      </c>
      <c r="D359" s="166" t="s">
        <v>90</v>
      </c>
      <c r="E359" s="165">
        <v>33223.995258808289</v>
      </c>
      <c r="F359" s="167">
        <v>64</v>
      </c>
      <c r="G359" s="168">
        <f t="shared" si="5"/>
        <v>51.912492591887954</v>
      </c>
    </row>
    <row r="360" spans="1:7" x14ac:dyDescent="0.25">
      <c r="A360" s="164" t="s">
        <v>637</v>
      </c>
      <c r="B360" s="164" t="s">
        <v>624</v>
      </c>
      <c r="C360" s="165">
        <v>62146</v>
      </c>
      <c r="D360" s="166" t="s">
        <v>90</v>
      </c>
      <c r="E360" s="165">
        <v>16440.804249647103</v>
      </c>
      <c r="F360" s="167">
        <v>23</v>
      </c>
      <c r="G360" s="168">
        <f t="shared" si="5"/>
        <v>71.481757607161313</v>
      </c>
    </row>
    <row r="361" spans="1:7" x14ac:dyDescent="0.25">
      <c r="A361" s="164" t="s">
        <v>913</v>
      </c>
      <c r="B361" s="164" t="s">
        <v>902</v>
      </c>
      <c r="C361" s="165">
        <v>84626</v>
      </c>
      <c r="D361" s="166" t="s">
        <v>90</v>
      </c>
      <c r="E361" s="165">
        <v>52267.187619365002</v>
      </c>
      <c r="F361" s="167">
        <v>70</v>
      </c>
      <c r="G361" s="168">
        <f t="shared" si="5"/>
        <v>74.667410884807154</v>
      </c>
    </row>
    <row r="362" spans="1:7" x14ac:dyDescent="0.25">
      <c r="A362" s="164" t="s">
        <v>1084</v>
      </c>
      <c r="B362" s="164" t="s">
        <v>80</v>
      </c>
      <c r="C362" s="165">
        <v>45459</v>
      </c>
      <c r="D362" s="166" t="s">
        <v>90</v>
      </c>
      <c r="E362" s="165">
        <v>25362.214258900818</v>
      </c>
      <c r="F362" s="167">
        <v>14</v>
      </c>
      <c r="G362" s="168">
        <f t="shared" si="5"/>
        <v>181.15867327786302</v>
      </c>
    </row>
    <row r="363" spans="1:7" x14ac:dyDescent="0.25">
      <c r="A363" s="164" t="s">
        <v>214</v>
      </c>
      <c r="B363" s="164" t="s">
        <v>198</v>
      </c>
      <c r="C363" s="165">
        <v>166701</v>
      </c>
      <c r="D363" s="166" t="s">
        <v>92</v>
      </c>
      <c r="E363" s="165">
        <v>50756.852060552272</v>
      </c>
      <c r="F363" s="167">
        <v>16</v>
      </c>
      <c r="G363" s="168">
        <f t="shared" si="5"/>
        <v>317.23032537845171</v>
      </c>
    </row>
    <row r="364" spans="1:7" x14ac:dyDescent="0.25">
      <c r="A364" s="164" t="s">
        <v>1059</v>
      </c>
      <c r="B364" s="164" t="s">
        <v>1039</v>
      </c>
      <c r="C364" s="165">
        <v>244058</v>
      </c>
      <c r="D364" s="166" t="s">
        <v>92</v>
      </c>
      <c r="E364" s="165">
        <v>71502.955251424661</v>
      </c>
      <c r="F364" s="167">
        <v>14</v>
      </c>
      <c r="G364" s="168">
        <f t="shared" si="5"/>
        <v>510.73539465303332</v>
      </c>
    </row>
    <row r="365" spans="1:7" x14ac:dyDescent="0.25">
      <c r="A365" s="164" t="s">
        <v>193</v>
      </c>
      <c r="B365" s="164" t="s">
        <v>168</v>
      </c>
      <c r="C365" s="165">
        <v>105384</v>
      </c>
      <c r="D365" s="166" t="s">
        <v>90</v>
      </c>
      <c r="E365" s="165">
        <v>37401.631238933231</v>
      </c>
      <c r="F365" s="167">
        <v>60</v>
      </c>
      <c r="G365" s="168">
        <f t="shared" si="5"/>
        <v>62.336052064888719</v>
      </c>
    </row>
    <row r="366" spans="1:7" x14ac:dyDescent="0.25">
      <c r="A366" s="164" t="s">
        <v>556</v>
      </c>
      <c r="B366" s="164" t="s">
        <v>554</v>
      </c>
      <c r="C366" s="165">
        <v>113443</v>
      </c>
      <c r="D366" s="166" t="s">
        <v>96</v>
      </c>
      <c r="E366" s="165">
        <v>58874.668682858981</v>
      </c>
      <c r="F366" s="167">
        <v>47</v>
      </c>
      <c r="G366" s="168">
        <f t="shared" si="5"/>
        <v>125.26525251672123</v>
      </c>
    </row>
    <row r="367" spans="1:7" x14ac:dyDescent="0.25">
      <c r="A367" s="164" t="s">
        <v>648</v>
      </c>
      <c r="B367" s="164" t="s">
        <v>624</v>
      </c>
      <c r="C367" s="165">
        <v>307703</v>
      </c>
      <c r="D367" s="166" t="s">
        <v>92</v>
      </c>
      <c r="E367" s="165">
        <v>116668.59279152457</v>
      </c>
      <c r="F367" s="167">
        <v>43</v>
      </c>
      <c r="G367" s="168">
        <f t="shared" si="5"/>
        <v>271.32230881749899</v>
      </c>
    </row>
    <row r="368" spans="1:7" x14ac:dyDescent="0.25">
      <c r="A368" s="164" t="s">
        <v>226</v>
      </c>
      <c r="B368" s="164" t="s">
        <v>225</v>
      </c>
      <c r="C368" s="165">
        <v>362105</v>
      </c>
      <c r="D368" s="166" t="s">
        <v>96</v>
      </c>
      <c r="E368" s="165">
        <v>107852.30142619382</v>
      </c>
      <c r="F368" s="167">
        <v>69</v>
      </c>
      <c r="G368" s="168">
        <f t="shared" si="5"/>
        <v>156.30768322636786</v>
      </c>
    </row>
    <row r="369" spans="1:7" x14ac:dyDescent="0.25">
      <c r="A369" s="164" t="s">
        <v>971</v>
      </c>
      <c r="B369" s="164" t="s">
        <v>969</v>
      </c>
      <c r="C369" s="165">
        <v>360664</v>
      </c>
      <c r="D369" s="166" t="s">
        <v>92</v>
      </c>
      <c r="E369" s="165">
        <v>188838.63757048632</v>
      </c>
      <c r="F369" s="167">
        <v>63</v>
      </c>
      <c r="G369" s="168">
        <f t="shared" si="5"/>
        <v>299.74386915950208</v>
      </c>
    </row>
    <row r="370" spans="1:7" x14ac:dyDescent="0.25">
      <c r="A370" s="164" t="s">
        <v>836</v>
      </c>
      <c r="B370" s="164" t="s">
        <v>832</v>
      </c>
      <c r="C370" s="165">
        <v>81914</v>
      </c>
      <c r="D370" s="166" t="s">
        <v>92</v>
      </c>
      <c r="E370" s="165">
        <v>25870.605968418484</v>
      </c>
      <c r="F370" s="167">
        <v>76</v>
      </c>
      <c r="G370" s="168">
        <f t="shared" si="5"/>
        <v>34.040271011076953</v>
      </c>
    </row>
    <row r="371" spans="1:7" x14ac:dyDescent="0.25">
      <c r="A371" s="164" t="s">
        <v>578</v>
      </c>
      <c r="B371" s="164" t="s">
        <v>577</v>
      </c>
      <c r="C371" s="165">
        <v>112649</v>
      </c>
      <c r="D371" s="166" t="s">
        <v>92</v>
      </c>
      <c r="E371" s="165">
        <v>30637.086475390188</v>
      </c>
      <c r="F371" s="167">
        <v>21</v>
      </c>
      <c r="G371" s="168">
        <f t="shared" si="5"/>
        <v>145.89088797804851</v>
      </c>
    </row>
    <row r="372" spans="1:7" x14ac:dyDescent="0.25">
      <c r="A372" s="164" t="s">
        <v>805</v>
      </c>
      <c r="B372" s="164" t="s">
        <v>800</v>
      </c>
      <c r="C372" s="165">
        <v>183511</v>
      </c>
      <c r="D372" s="166" t="s">
        <v>96</v>
      </c>
      <c r="E372" s="165">
        <v>80419.620955436199</v>
      </c>
      <c r="F372" s="167">
        <v>3</v>
      </c>
      <c r="G372" s="168">
        <f t="shared" si="5"/>
        <v>2680.6540318478733</v>
      </c>
    </row>
    <row r="373" spans="1:7" x14ac:dyDescent="0.25">
      <c r="A373" s="164" t="s">
        <v>701</v>
      </c>
      <c r="B373" s="164" t="s">
        <v>669</v>
      </c>
      <c r="C373" s="165">
        <v>183598</v>
      </c>
      <c r="D373" s="166" t="s">
        <v>96</v>
      </c>
      <c r="E373" s="165">
        <v>66646.026591244721</v>
      </c>
      <c r="F373" s="167">
        <v>37</v>
      </c>
      <c r="G373" s="168">
        <f t="shared" si="5"/>
        <v>180.12439619255332</v>
      </c>
    </row>
    <row r="374" spans="1:7" x14ac:dyDescent="0.25">
      <c r="A374" s="164" t="s">
        <v>115</v>
      </c>
      <c r="B374" s="164" t="s">
        <v>69</v>
      </c>
      <c r="C374" s="165">
        <v>11204</v>
      </c>
      <c r="D374" s="166" t="s">
        <v>92</v>
      </c>
      <c r="E374" s="165">
        <v>3992.0416316867386</v>
      </c>
      <c r="F374" s="167">
        <v>75</v>
      </c>
      <c r="G374" s="168">
        <f t="shared" si="5"/>
        <v>5.3227221755823182</v>
      </c>
    </row>
    <row r="375" spans="1:7" x14ac:dyDescent="0.25">
      <c r="A375" s="164" t="s">
        <v>551</v>
      </c>
      <c r="B375" s="164" t="s">
        <v>548</v>
      </c>
      <c r="C375" s="165">
        <v>121189</v>
      </c>
      <c r="D375" s="166" t="s">
        <v>90</v>
      </c>
      <c r="E375" s="165">
        <v>37087.244098249183</v>
      </c>
      <c r="F375" s="167">
        <v>7</v>
      </c>
      <c r="G375" s="168">
        <f t="shared" si="5"/>
        <v>529.81777283213125</v>
      </c>
    </row>
    <row r="376" spans="1:7" x14ac:dyDescent="0.25">
      <c r="A376" s="164" t="s">
        <v>185</v>
      </c>
      <c r="B376" s="164" t="s">
        <v>168</v>
      </c>
      <c r="C376" s="165">
        <v>250220</v>
      </c>
      <c r="D376" s="166" t="s">
        <v>90</v>
      </c>
      <c r="E376" s="165">
        <v>165074.1247755535</v>
      </c>
      <c r="F376" s="167">
        <v>28</v>
      </c>
      <c r="G376" s="168">
        <f t="shared" si="5"/>
        <v>589.55044562697674</v>
      </c>
    </row>
    <row r="377" spans="1:7" x14ac:dyDescent="0.25">
      <c r="A377" s="164" t="s">
        <v>870</v>
      </c>
      <c r="B377" s="164" t="s">
        <v>852</v>
      </c>
      <c r="C377" s="165">
        <v>338815</v>
      </c>
      <c r="D377" s="166" t="s">
        <v>92</v>
      </c>
      <c r="E377" s="165">
        <v>148907.24227517706</v>
      </c>
      <c r="F377" s="167">
        <v>27</v>
      </c>
      <c r="G377" s="168">
        <f t="shared" si="5"/>
        <v>551.50830472287805</v>
      </c>
    </row>
    <row r="378" spans="1:7" x14ac:dyDescent="0.25">
      <c r="A378" s="164" t="s">
        <v>129</v>
      </c>
      <c r="B378" s="164" t="s">
        <v>121</v>
      </c>
      <c r="C378" s="165">
        <v>312302</v>
      </c>
      <c r="D378" s="166" t="s">
        <v>92</v>
      </c>
      <c r="E378" s="165">
        <v>67865.025494505331</v>
      </c>
      <c r="F378" s="167">
        <v>36</v>
      </c>
      <c r="G378" s="168">
        <f t="shared" si="5"/>
        <v>188.51395970695927</v>
      </c>
    </row>
    <row r="379" spans="1:7" x14ac:dyDescent="0.25">
      <c r="A379" s="164" t="s">
        <v>647</v>
      </c>
      <c r="B379" s="164" t="s">
        <v>624</v>
      </c>
      <c r="C379" s="165">
        <v>223700</v>
      </c>
      <c r="D379" s="166" t="s">
        <v>90</v>
      </c>
      <c r="E379" s="165">
        <v>66932.65699061648</v>
      </c>
      <c r="F379" s="167">
        <v>67</v>
      </c>
      <c r="G379" s="168">
        <f t="shared" si="5"/>
        <v>99.899488045696245</v>
      </c>
    </row>
    <row r="380" spans="1:7" x14ac:dyDescent="0.25">
      <c r="A380" s="164" t="s">
        <v>417</v>
      </c>
      <c r="B380" s="164" t="s">
        <v>408</v>
      </c>
      <c r="C380" s="165">
        <v>310646</v>
      </c>
      <c r="D380" s="166" t="s">
        <v>92</v>
      </c>
      <c r="E380" s="165">
        <v>212431.11262027893</v>
      </c>
      <c r="F380" s="167">
        <v>77</v>
      </c>
      <c r="G380" s="168">
        <f t="shared" si="5"/>
        <v>275.88456184451809</v>
      </c>
    </row>
    <row r="381" spans="1:7" x14ac:dyDescent="0.25">
      <c r="A381" s="164" t="s">
        <v>425</v>
      </c>
      <c r="B381" s="164" t="s">
        <v>408</v>
      </c>
      <c r="C381" s="165">
        <v>29193</v>
      </c>
      <c r="D381" s="166" t="s">
        <v>90</v>
      </c>
      <c r="E381" s="165">
        <v>17069.197737131959</v>
      </c>
      <c r="F381" s="167">
        <v>17</v>
      </c>
      <c r="G381" s="168">
        <f t="shared" si="5"/>
        <v>100.40704551254095</v>
      </c>
    </row>
    <row r="382" spans="1:7" x14ac:dyDescent="0.25">
      <c r="A382" s="164" t="s">
        <v>877</v>
      </c>
      <c r="B382" s="164" t="s">
        <v>67</v>
      </c>
      <c r="C382" s="165">
        <v>112659</v>
      </c>
      <c r="D382" s="166" t="s">
        <v>92</v>
      </c>
      <c r="E382" s="165">
        <v>58098.717950311679</v>
      </c>
      <c r="F382" s="167">
        <v>6</v>
      </c>
      <c r="G382" s="168">
        <f t="shared" si="5"/>
        <v>968.31196583852807</v>
      </c>
    </row>
    <row r="383" spans="1:7" x14ac:dyDescent="0.25">
      <c r="A383" s="164" t="s">
        <v>234</v>
      </c>
      <c r="B383" s="164" t="s">
        <v>225</v>
      </c>
      <c r="C383" s="165">
        <v>169450</v>
      </c>
      <c r="D383" s="166" t="s">
        <v>92</v>
      </c>
      <c r="E383" s="165">
        <v>51474.744841430962</v>
      </c>
      <c r="F383" s="167">
        <v>35</v>
      </c>
      <c r="G383" s="168">
        <f t="shared" si="5"/>
        <v>147.0706995469456</v>
      </c>
    </row>
    <row r="384" spans="1:7" x14ac:dyDescent="0.25">
      <c r="A384" s="164" t="s">
        <v>938</v>
      </c>
      <c r="B384" s="164" t="s">
        <v>918</v>
      </c>
      <c r="C384" s="165">
        <v>231534</v>
      </c>
      <c r="D384" s="166" t="s">
        <v>96</v>
      </c>
      <c r="E384" s="165">
        <v>63588.312476492531</v>
      </c>
      <c r="F384" s="167">
        <v>6</v>
      </c>
      <c r="G384" s="168">
        <f t="shared" si="5"/>
        <v>1059.8052079415422</v>
      </c>
    </row>
    <row r="385" spans="1:7" x14ac:dyDescent="0.25">
      <c r="A385" s="164" t="s">
        <v>610</v>
      </c>
      <c r="B385" s="164" t="s">
        <v>77</v>
      </c>
      <c r="C385" s="165">
        <v>49596</v>
      </c>
      <c r="D385" s="166" t="s">
        <v>96</v>
      </c>
      <c r="E385" s="165">
        <v>32926.796104630324</v>
      </c>
      <c r="F385" s="167">
        <v>19</v>
      </c>
      <c r="G385" s="168">
        <f t="shared" si="5"/>
        <v>173.2989268664754</v>
      </c>
    </row>
    <row r="386" spans="1:7" x14ac:dyDescent="0.25">
      <c r="A386" s="164" t="s">
        <v>256</v>
      </c>
      <c r="B386" s="164" t="s">
        <v>79</v>
      </c>
      <c r="C386" s="165">
        <v>125432</v>
      </c>
      <c r="D386" s="166" t="s">
        <v>90</v>
      </c>
      <c r="E386" s="165">
        <v>31782.293332255074</v>
      </c>
      <c r="F386" s="167">
        <v>34</v>
      </c>
      <c r="G386" s="168">
        <f t="shared" ref="G386:G449" si="6">E386*10%/F386</f>
        <v>93.477333330161983</v>
      </c>
    </row>
    <row r="387" spans="1:7" x14ac:dyDescent="0.25">
      <c r="A387" s="164" t="s">
        <v>435</v>
      </c>
      <c r="B387" s="164" t="s">
        <v>408</v>
      </c>
      <c r="C387" s="165">
        <v>148057</v>
      </c>
      <c r="D387" s="166" t="s">
        <v>92</v>
      </c>
      <c r="E387" s="165">
        <v>36841.544771555833</v>
      </c>
      <c r="F387" s="167">
        <v>28</v>
      </c>
      <c r="G387" s="168">
        <f t="shared" si="6"/>
        <v>131.5769456126994</v>
      </c>
    </row>
    <row r="388" spans="1:7" x14ac:dyDescent="0.25">
      <c r="A388" s="164" t="s">
        <v>431</v>
      </c>
      <c r="B388" s="164" t="s">
        <v>408</v>
      </c>
      <c r="C388" s="165">
        <v>167249</v>
      </c>
      <c r="D388" s="166" t="s">
        <v>96</v>
      </c>
      <c r="E388" s="165">
        <v>60054.634489680488</v>
      </c>
      <c r="F388" s="167">
        <v>28</v>
      </c>
      <c r="G388" s="168">
        <f t="shared" si="6"/>
        <v>214.48083746314461</v>
      </c>
    </row>
    <row r="389" spans="1:7" x14ac:dyDescent="0.25">
      <c r="A389" s="164" t="s">
        <v>276</v>
      </c>
      <c r="B389" s="164" t="s">
        <v>79</v>
      </c>
      <c r="C389" s="165">
        <v>289279</v>
      </c>
      <c r="D389" s="166" t="s">
        <v>92</v>
      </c>
      <c r="E389" s="165">
        <v>119388.83071424642</v>
      </c>
      <c r="F389" s="167">
        <v>23</v>
      </c>
      <c r="G389" s="168">
        <f t="shared" si="6"/>
        <v>519.0818726706367</v>
      </c>
    </row>
    <row r="390" spans="1:7" x14ac:dyDescent="0.25">
      <c r="A390" s="164" t="s">
        <v>260</v>
      </c>
      <c r="B390" s="164" t="s">
        <v>79</v>
      </c>
      <c r="C390" s="165">
        <v>389623</v>
      </c>
      <c r="D390" s="166" t="s">
        <v>92</v>
      </c>
      <c r="E390" s="165">
        <v>211446.7178830796</v>
      </c>
      <c r="F390" s="167">
        <v>47</v>
      </c>
      <c r="G390" s="168">
        <f t="shared" si="6"/>
        <v>449.88663379378642</v>
      </c>
    </row>
    <row r="391" spans="1:7" x14ac:dyDescent="0.25">
      <c r="A391" s="164" t="s">
        <v>304</v>
      </c>
      <c r="B391" s="164" t="s">
        <v>68</v>
      </c>
      <c r="C391" s="165">
        <v>17709</v>
      </c>
      <c r="D391" s="166" t="s">
        <v>90</v>
      </c>
      <c r="E391" s="165">
        <v>5855.11790519649</v>
      </c>
      <c r="F391" s="167">
        <v>12</v>
      </c>
      <c r="G391" s="168">
        <f t="shared" si="6"/>
        <v>48.792649209970754</v>
      </c>
    </row>
    <row r="392" spans="1:7" x14ac:dyDescent="0.25">
      <c r="A392" s="164" t="s">
        <v>451</v>
      </c>
      <c r="B392" s="164" t="s">
        <v>441</v>
      </c>
      <c r="C392" s="165">
        <v>185969</v>
      </c>
      <c r="D392" s="166" t="s">
        <v>92</v>
      </c>
      <c r="E392" s="165">
        <v>74400.831516706297</v>
      </c>
      <c r="F392" s="167">
        <v>60</v>
      </c>
      <c r="G392" s="168">
        <f t="shared" si="6"/>
        <v>124.00138586117717</v>
      </c>
    </row>
    <row r="393" spans="1:7" x14ac:dyDescent="0.25">
      <c r="A393" s="164" t="s">
        <v>810</v>
      </c>
      <c r="B393" s="164" t="s">
        <v>800</v>
      </c>
      <c r="C393" s="165">
        <v>37134</v>
      </c>
      <c r="D393" s="166" t="s">
        <v>92</v>
      </c>
      <c r="E393" s="165">
        <v>15831.330283974985</v>
      </c>
      <c r="F393" s="167">
        <v>15</v>
      </c>
      <c r="G393" s="168">
        <f t="shared" si="6"/>
        <v>105.54220189316656</v>
      </c>
    </row>
    <row r="394" spans="1:7" x14ac:dyDescent="0.25">
      <c r="A394" s="164" t="s">
        <v>942</v>
      </c>
      <c r="B394" s="164" t="s">
        <v>70</v>
      </c>
      <c r="C394" s="165">
        <v>320065</v>
      </c>
      <c r="D394" s="166" t="s">
        <v>92</v>
      </c>
      <c r="E394" s="165">
        <v>146802.16688688469</v>
      </c>
      <c r="F394" s="167">
        <v>5</v>
      </c>
      <c r="G394" s="168">
        <f t="shared" si="6"/>
        <v>2936.0433377376939</v>
      </c>
    </row>
    <row r="395" spans="1:7" x14ac:dyDescent="0.25">
      <c r="A395" s="164" t="s">
        <v>272</v>
      </c>
      <c r="B395" s="164" t="s">
        <v>79</v>
      </c>
      <c r="C395" s="165">
        <v>3935</v>
      </c>
      <c r="D395" s="166" t="s">
        <v>90</v>
      </c>
      <c r="E395" s="165">
        <v>946.80281311007059</v>
      </c>
      <c r="F395" s="167">
        <v>4</v>
      </c>
      <c r="G395" s="168">
        <f t="shared" si="6"/>
        <v>23.670070327751766</v>
      </c>
    </row>
    <row r="396" spans="1:7" x14ac:dyDescent="0.25">
      <c r="A396" s="164" t="s">
        <v>153</v>
      </c>
      <c r="B396" s="164" t="s">
        <v>76</v>
      </c>
      <c r="C396" s="165">
        <v>323775</v>
      </c>
      <c r="D396" s="166" t="s">
        <v>92</v>
      </c>
      <c r="E396" s="165">
        <v>78423.088173288605</v>
      </c>
      <c r="F396" s="167">
        <v>17</v>
      </c>
      <c r="G396" s="168">
        <f t="shared" si="6"/>
        <v>461.31228337228595</v>
      </c>
    </row>
    <row r="397" spans="1:7" x14ac:dyDescent="0.25">
      <c r="A397" s="164" t="s">
        <v>722</v>
      </c>
      <c r="B397" s="164" t="s">
        <v>81</v>
      </c>
      <c r="C397" s="165">
        <v>385425</v>
      </c>
      <c r="D397" s="166" t="s">
        <v>92</v>
      </c>
      <c r="E397" s="165">
        <v>194546.91282682359</v>
      </c>
      <c r="F397" s="167">
        <v>15</v>
      </c>
      <c r="G397" s="168">
        <f t="shared" si="6"/>
        <v>1296.9794188454907</v>
      </c>
    </row>
    <row r="398" spans="1:7" x14ac:dyDescent="0.25">
      <c r="A398" s="164" t="s">
        <v>833</v>
      </c>
      <c r="B398" s="164" t="s">
        <v>832</v>
      </c>
      <c r="C398" s="165">
        <v>393569</v>
      </c>
      <c r="D398" s="166" t="s">
        <v>92</v>
      </c>
      <c r="E398" s="165">
        <v>231199.12297684696</v>
      </c>
      <c r="F398" s="167">
        <v>26</v>
      </c>
      <c r="G398" s="168">
        <f t="shared" si="6"/>
        <v>889.22739606479615</v>
      </c>
    </row>
    <row r="399" spans="1:7" x14ac:dyDescent="0.25">
      <c r="A399" s="164" t="s">
        <v>235</v>
      </c>
      <c r="B399" s="164" t="s">
        <v>225</v>
      </c>
      <c r="C399" s="165">
        <v>130859</v>
      </c>
      <c r="D399" s="166" t="s">
        <v>96</v>
      </c>
      <c r="E399" s="165">
        <v>80732.679297681112</v>
      </c>
      <c r="F399" s="167">
        <v>23</v>
      </c>
      <c r="G399" s="168">
        <f t="shared" si="6"/>
        <v>351.01164912035267</v>
      </c>
    </row>
    <row r="400" spans="1:7" x14ac:dyDescent="0.25">
      <c r="A400" s="164" t="s">
        <v>978</v>
      </c>
      <c r="B400" s="164" t="s">
        <v>969</v>
      </c>
      <c r="C400" s="165">
        <v>392542</v>
      </c>
      <c r="D400" s="166" t="s">
        <v>92</v>
      </c>
      <c r="E400" s="165">
        <v>214718.7094224692</v>
      </c>
      <c r="F400" s="167">
        <v>62</v>
      </c>
      <c r="G400" s="168">
        <f t="shared" si="6"/>
        <v>346.32049906849875</v>
      </c>
    </row>
    <row r="401" spans="1:7" x14ac:dyDescent="0.25">
      <c r="A401" s="164" t="s">
        <v>936</v>
      </c>
      <c r="B401" s="164" t="s">
        <v>918</v>
      </c>
      <c r="C401" s="165">
        <v>236972</v>
      </c>
      <c r="D401" s="166" t="s">
        <v>92</v>
      </c>
      <c r="E401" s="165">
        <v>127105.71180022533</v>
      </c>
      <c r="F401" s="167">
        <v>3</v>
      </c>
      <c r="G401" s="168">
        <f t="shared" si="6"/>
        <v>4236.8570600075109</v>
      </c>
    </row>
    <row r="402" spans="1:7" x14ac:dyDescent="0.25">
      <c r="A402" s="164" t="s">
        <v>706</v>
      </c>
      <c r="B402" s="164" t="s">
        <v>705</v>
      </c>
      <c r="C402" s="165">
        <v>75299</v>
      </c>
      <c r="D402" s="166" t="s">
        <v>90</v>
      </c>
      <c r="E402" s="165">
        <v>40607.829374496643</v>
      </c>
      <c r="F402" s="167">
        <v>15</v>
      </c>
      <c r="G402" s="168">
        <f t="shared" si="6"/>
        <v>270.71886249664431</v>
      </c>
    </row>
    <row r="403" spans="1:7" x14ac:dyDescent="0.25">
      <c r="A403" s="164" t="s">
        <v>1027</v>
      </c>
      <c r="B403" s="164" t="s">
        <v>1024</v>
      </c>
      <c r="C403" s="165">
        <v>108344</v>
      </c>
      <c r="D403" s="166" t="s">
        <v>90</v>
      </c>
      <c r="E403" s="165">
        <v>26266.385667162445</v>
      </c>
      <c r="F403" s="167">
        <v>63</v>
      </c>
      <c r="G403" s="168">
        <f t="shared" si="6"/>
        <v>41.692675662162614</v>
      </c>
    </row>
    <row r="404" spans="1:7" x14ac:dyDescent="0.25">
      <c r="A404" s="164" t="s">
        <v>265</v>
      </c>
      <c r="B404" s="164" t="s">
        <v>79</v>
      </c>
      <c r="C404" s="165">
        <v>49120</v>
      </c>
      <c r="D404" s="166" t="s">
        <v>92</v>
      </c>
      <c r="E404" s="165">
        <v>15537.101604491305</v>
      </c>
      <c r="F404" s="167">
        <v>77</v>
      </c>
      <c r="G404" s="168">
        <f t="shared" si="6"/>
        <v>20.178054031806891</v>
      </c>
    </row>
    <row r="405" spans="1:7" x14ac:dyDescent="0.25">
      <c r="A405" s="164" t="s">
        <v>1099</v>
      </c>
      <c r="B405" s="164" t="s">
        <v>1089</v>
      </c>
      <c r="C405" s="165">
        <v>56284</v>
      </c>
      <c r="D405" s="166" t="s">
        <v>90</v>
      </c>
      <c r="E405" s="165">
        <v>17575.622271898123</v>
      </c>
      <c r="F405" s="167">
        <v>38</v>
      </c>
      <c r="G405" s="168">
        <f t="shared" si="6"/>
        <v>46.251637557626644</v>
      </c>
    </row>
    <row r="406" spans="1:7" x14ac:dyDescent="0.25">
      <c r="A406" s="164" t="s">
        <v>1062</v>
      </c>
      <c r="B406" s="164" t="s">
        <v>1039</v>
      </c>
      <c r="C406" s="165">
        <v>186413</v>
      </c>
      <c r="D406" s="166" t="s">
        <v>92</v>
      </c>
      <c r="E406" s="165">
        <v>52808.297784568051</v>
      </c>
      <c r="F406" s="167">
        <v>19</v>
      </c>
      <c r="G406" s="168">
        <f t="shared" si="6"/>
        <v>277.93840939246348</v>
      </c>
    </row>
    <row r="407" spans="1:7" x14ac:dyDescent="0.25">
      <c r="A407" s="164" t="s">
        <v>167</v>
      </c>
      <c r="B407" s="164" t="s">
        <v>168</v>
      </c>
      <c r="C407" s="165">
        <v>119855</v>
      </c>
      <c r="D407" s="166" t="s">
        <v>92</v>
      </c>
      <c r="E407" s="165">
        <v>64215.511697484093</v>
      </c>
      <c r="F407" s="167">
        <v>40</v>
      </c>
      <c r="G407" s="168">
        <f t="shared" si="6"/>
        <v>160.53877924371025</v>
      </c>
    </row>
    <row r="408" spans="1:7" x14ac:dyDescent="0.25">
      <c r="A408" s="164" t="s">
        <v>1014</v>
      </c>
      <c r="B408" s="164" t="s">
        <v>1008</v>
      </c>
      <c r="C408" s="165">
        <v>39581</v>
      </c>
      <c r="D408" s="166" t="s">
        <v>92</v>
      </c>
      <c r="E408" s="165">
        <v>14960.496556787375</v>
      </c>
      <c r="F408" s="167">
        <v>54</v>
      </c>
      <c r="G408" s="168">
        <f t="shared" si="6"/>
        <v>27.704623253309954</v>
      </c>
    </row>
    <row r="409" spans="1:7" x14ac:dyDescent="0.25">
      <c r="A409" s="164" t="s">
        <v>116</v>
      </c>
      <c r="B409" s="164" t="s">
        <v>69</v>
      </c>
      <c r="C409" s="165">
        <v>156373</v>
      </c>
      <c r="D409" s="166" t="s">
        <v>92</v>
      </c>
      <c r="E409" s="165">
        <v>90582.261589706686</v>
      </c>
      <c r="F409" s="167">
        <v>6</v>
      </c>
      <c r="G409" s="168">
        <f t="shared" si="6"/>
        <v>1509.7043598284447</v>
      </c>
    </row>
    <row r="410" spans="1:7" x14ac:dyDescent="0.25">
      <c r="A410" s="164" t="s">
        <v>613</v>
      </c>
      <c r="B410" s="164" t="s">
        <v>77</v>
      </c>
      <c r="C410" s="165">
        <v>311940</v>
      </c>
      <c r="D410" s="166" t="s">
        <v>96</v>
      </c>
      <c r="E410" s="165">
        <v>68581.814425938384</v>
      </c>
      <c r="F410" s="167">
        <v>9</v>
      </c>
      <c r="G410" s="168">
        <f t="shared" si="6"/>
        <v>762.02016028820435</v>
      </c>
    </row>
    <row r="411" spans="1:7" x14ac:dyDescent="0.25">
      <c r="A411" s="164" t="s">
        <v>752</v>
      </c>
      <c r="B411" s="164" t="s">
        <v>745</v>
      </c>
      <c r="C411" s="165">
        <v>232410</v>
      </c>
      <c r="D411" s="166" t="s">
        <v>92</v>
      </c>
      <c r="E411" s="165">
        <v>85265.71066149023</v>
      </c>
      <c r="F411" s="167">
        <v>8</v>
      </c>
      <c r="G411" s="168">
        <f t="shared" si="6"/>
        <v>1065.8213832686279</v>
      </c>
    </row>
    <row r="412" spans="1:7" x14ac:dyDescent="0.25">
      <c r="A412" s="164" t="s">
        <v>341</v>
      </c>
      <c r="B412" s="164" t="s">
        <v>342</v>
      </c>
      <c r="C412" s="165">
        <v>259591</v>
      </c>
      <c r="D412" s="166" t="s">
        <v>92</v>
      </c>
      <c r="E412" s="165">
        <v>140313.60182878119</v>
      </c>
      <c r="F412" s="167">
        <v>27</v>
      </c>
      <c r="G412" s="168">
        <f t="shared" si="6"/>
        <v>519.6800067732637</v>
      </c>
    </row>
    <row r="413" spans="1:7" x14ac:dyDescent="0.25">
      <c r="A413" s="164" t="s">
        <v>968</v>
      </c>
      <c r="B413" s="164" t="s">
        <v>969</v>
      </c>
      <c r="C413" s="165">
        <v>271702</v>
      </c>
      <c r="D413" s="166" t="s">
        <v>96</v>
      </c>
      <c r="E413" s="165">
        <v>125179.41803789495</v>
      </c>
      <c r="F413" s="167">
        <v>32</v>
      </c>
      <c r="G413" s="168">
        <f t="shared" si="6"/>
        <v>391.18568136842174</v>
      </c>
    </row>
    <row r="414" spans="1:7" x14ac:dyDescent="0.25">
      <c r="A414" s="164" t="s">
        <v>458</v>
      </c>
      <c r="B414" s="164" t="s">
        <v>441</v>
      </c>
      <c r="C414" s="165">
        <v>290735</v>
      </c>
      <c r="D414" s="166" t="s">
        <v>92</v>
      </c>
      <c r="E414" s="165">
        <v>77386.113177941734</v>
      </c>
      <c r="F414" s="167">
        <v>77</v>
      </c>
      <c r="G414" s="168">
        <f t="shared" si="6"/>
        <v>100.50144568563861</v>
      </c>
    </row>
    <row r="415" spans="1:7" x14ac:dyDescent="0.25">
      <c r="A415" s="164" t="s">
        <v>177</v>
      </c>
      <c r="B415" s="164" t="s">
        <v>168</v>
      </c>
      <c r="C415" s="165">
        <v>20958</v>
      </c>
      <c r="D415" s="166" t="s">
        <v>90</v>
      </c>
      <c r="E415" s="165">
        <v>8398.1995301331972</v>
      </c>
      <c r="F415" s="167">
        <v>14</v>
      </c>
      <c r="G415" s="168">
        <f t="shared" si="6"/>
        <v>59.987139500951407</v>
      </c>
    </row>
    <row r="416" spans="1:7" x14ac:dyDescent="0.25">
      <c r="A416" s="164" t="s">
        <v>1086</v>
      </c>
      <c r="B416" s="164" t="s">
        <v>80</v>
      </c>
      <c r="C416" s="165">
        <v>378874</v>
      </c>
      <c r="D416" s="166" t="s">
        <v>92</v>
      </c>
      <c r="E416" s="165">
        <v>256694.16824773379</v>
      </c>
      <c r="F416" s="167">
        <v>9</v>
      </c>
      <c r="G416" s="168">
        <f t="shared" si="6"/>
        <v>2852.1574249748201</v>
      </c>
    </row>
    <row r="417" spans="1:7" x14ac:dyDescent="0.25">
      <c r="A417" s="164" t="s">
        <v>514</v>
      </c>
      <c r="B417" s="164" t="s">
        <v>493</v>
      </c>
      <c r="C417" s="165">
        <v>121538</v>
      </c>
      <c r="D417" s="166" t="s">
        <v>90</v>
      </c>
      <c r="E417" s="165">
        <v>26276.133526287558</v>
      </c>
      <c r="F417" s="167">
        <v>67</v>
      </c>
      <c r="G417" s="168">
        <f t="shared" si="6"/>
        <v>39.218109740727698</v>
      </c>
    </row>
    <row r="418" spans="1:7" x14ac:dyDescent="0.25">
      <c r="A418" s="164" t="s">
        <v>218</v>
      </c>
      <c r="B418" s="164" t="s">
        <v>198</v>
      </c>
      <c r="C418" s="165">
        <v>128750</v>
      </c>
      <c r="D418" s="166" t="s">
        <v>92</v>
      </c>
      <c r="E418" s="165">
        <v>44008.496076446507</v>
      </c>
      <c r="F418" s="167">
        <v>76</v>
      </c>
      <c r="G418" s="168">
        <f t="shared" si="6"/>
        <v>57.905915890061195</v>
      </c>
    </row>
    <row r="419" spans="1:7" x14ac:dyDescent="0.25">
      <c r="A419" s="164" t="s">
        <v>520</v>
      </c>
      <c r="B419" s="164" t="s">
        <v>516</v>
      </c>
      <c r="C419" s="165">
        <v>186362</v>
      </c>
      <c r="D419" s="166" t="s">
        <v>92</v>
      </c>
      <c r="E419" s="165">
        <v>124083.29975308127</v>
      </c>
      <c r="F419" s="167">
        <v>58</v>
      </c>
      <c r="G419" s="168">
        <f t="shared" si="6"/>
        <v>213.9367237122091</v>
      </c>
    </row>
    <row r="420" spans="1:7" x14ac:dyDescent="0.25">
      <c r="A420" s="164" t="s">
        <v>878</v>
      </c>
      <c r="B420" s="164" t="s">
        <v>67</v>
      </c>
      <c r="C420" s="165">
        <v>149240</v>
      </c>
      <c r="D420" s="166" t="s">
        <v>96</v>
      </c>
      <c r="E420" s="165">
        <v>41087.575215537327</v>
      </c>
      <c r="F420" s="167">
        <v>71</v>
      </c>
      <c r="G420" s="168">
        <f t="shared" si="6"/>
        <v>57.86982424723567</v>
      </c>
    </row>
    <row r="421" spans="1:7" x14ac:dyDescent="0.25">
      <c r="A421" s="164" t="s">
        <v>533</v>
      </c>
      <c r="B421" s="164" t="s">
        <v>516</v>
      </c>
      <c r="C421" s="165">
        <v>251053</v>
      </c>
      <c r="D421" s="166" t="s">
        <v>90</v>
      </c>
      <c r="E421" s="165">
        <v>74631.985947857756</v>
      </c>
      <c r="F421" s="167">
        <v>26</v>
      </c>
      <c r="G421" s="168">
        <f t="shared" si="6"/>
        <v>287.04609979945292</v>
      </c>
    </row>
    <row r="422" spans="1:7" x14ac:dyDescent="0.25">
      <c r="A422" s="164" t="s">
        <v>972</v>
      </c>
      <c r="B422" s="164" t="s">
        <v>969</v>
      </c>
      <c r="C422" s="165">
        <v>355632</v>
      </c>
      <c r="D422" s="166" t="s">
        <v>96</v>
      </c>
      <c r="E422" s="165">
        <v>117863.88666202956</v>
      </c>
      <c r="F422" s="167">
        <v>6</v>
      </c>
      <c r="G422" s="168">
        <f t="shared" si="6"/>
        <v>1964.3981110338261</v>
      </c>
    </row>
    <row r="423" spans="1:7" x14ac:dyDescent="0.25">
      <c r="A423" s="164" t="s">
        <v>442</v>
      </c>
      <c r="B423" s="164" t="s">
        <v>441</v>
      </c>
      <c r="C423" s="165">
        <v>167442</v>
      </c>
      <c r="D423" s="166" t="s">
        <v>92</v>
      </c>
      <c r="E423" s="165">
        <v>91686.437699196351</v>
      </c>
      <c r="F423" s="167">
        <v>55</v>
      </c>
      <c r="G423" s="168">
        <f t="shared" si="6"/>
        <v>166.70261399853882</v>
      </c>
    </row>
    <row r="424" spans="1:7" x14ac:dyDescent="0.25">
      <c r="A424" s="164" t="s">
        <v>685</v>
      </c>
      <c r="B424" s="164" t="s">
        <v>669</v>
      </c>
      <c r="C424" s="165">
        <v>59218</v>
      </c>
      <c r="D424" s="166" t="s">
        <v>92</v>
      </c>
      <c r="E424" s="165">
        <v>25549.383786079037</v>
      </c>
      <c r="F424" s="167">
        <v>24</v>
      </c>
      <c r="G424" s="168">
        <f t="shared" si="6"/>
        <v>106.45576577532933</v>
      </c>
    </row>
    <row r="425" spans="1:7" x14ac:dyDescent="0.25">
      <c r="A425" s="164" t="s">
        <v>424</v>
      </c>
      <c r="B425" s="164" t="s">
        <v>408</v>
      </c>
      <c r="C425" s="165">
        <v>324656</v>
      </c>
      <c r="D425" s="166" t="s">
        <v>92</v>
      </c>
      <c r="E425" s="165">
        <v>71868.44292205463</v>
      </c>
      <c r="F425" s="167">
        <v>54</v>
      </c>
      <c r="G425" s="168">
        <f t="shared" si="6"/>
        <v>133.08970911491599</v>
      </c>
    </row>
    <row r="426" spans="1:7" x14ac:dyDescent="0.25">
      <c r="A426" s="164" t="s">
        <v>1082</v>
      </c>
      <c r="B426" s="164" t="s">
        <v>80</v>
      </c>
      <c r="C426" s="165">
        <v>373810</v>
      </c>
      <c r="D426" s="166" t="s">
        <v>92</v>
      </c>
      <c r="E426" s="165">
        <v>165898.06742958273</v>
      </c>
      <c r="F426" s="167">
        <v>59</v>
      </c>
      <c r="G426" s="168">
        <f t="shared" si="6"/>
        <v>281.183165134886</v>
      </c>
    </row>
    <row r="427" spans="1:7" x14ac:dyDescent="0.25">
      <c r="A427" s="164" t="s">
        <v>792</v>
      </c>
      <c r="B427" s="164" t="s">
        <v>783</v>
      </c>
      <c r="C427" s="165">
        <v>356433</v>
      </c>
      <c r="D427" s="166" t="s">
        <v>92</v>
      </c>
      <c r="E427" s="165">
        <v>218872.18503800916</v>
      </c>
      <c r="F427" s="167">
        <v>64</v>
      </c>
      <c r="G427" s="168">
        <f t="shared" si="6"/>
        <v>341.98778912188936</v>
      </c>
    </row>
    <row r="428" spans="1:7" x14ac:dyDescent="0.25">
      <c r="A428" s="164" t="s">
        <v>552</v>
      </c>
      <c r="B428" s="164" t="s">
        <v>548</v>
      </c>
      <c r="C428" s="165">
        <v>149780</v>
      </c>
      <c r="D428" s="166" t="s">
        <v>92</v>
      </c>
      <c r="E428" s="165">
        <v>79954.54498353001</v>
      </c>
      <c r="F428" s="167">
        <v>36</v>
      </c>
      <c r="G428" s="168">
        <f t="shared" si="6"/>
        <v>222.09595828758336</v>
      </c>
    </row>
    <row r="429" spans="1:7" x14ac:dyDescent="0.25">
      <c r="A429" s="164" t="s">
        <v>144</v>
      </c>
      <c r="B429" s="164" t="s">
        <v>138</v>
      </c>
      <c r="C429" s="165">
        <v>58847</v>
      </c>
      <c r="D429" s="166" t="s">
        <v>92</v>
      </c>
      <c r="E429" s="165">
        <v>23575.49567484705</v>
      </c>
      <c r="F429" s="167">
        <v>48</v>
      </c>
      <c r="G429" s="168">
        <f t="shared" si="6"/>
        <v>49.11561598926469</v>
      </c>
    </row>
    <row r="430" spans="1:7" x14ac:dyDescent="0.25">
      <c r="A430" s="164" t="s">
        <v>361</v>
      </c>
      <c r="B430" s="164" t="s">
        <v>357</v>
      </c>
      <c r="C430" s="165">
        <v>92067</v>
      </c>
      <c r="D430" s="166" t="s">
        <v>92</v>
      </c>
      <c r="E430" s="165">
        <v>31095.638150936153</v>
      </c>
      <c r="F430" s="167">
        <v>67</v>
      </c>
      <c r="G430" s="168">
        <f t="shared" si="6"/>
        <v>46.411400225277845</v>
      </c>
    </row>
    <row r="431" spans="1:7" x14ac:dyDescent="0.25">
      <c r="A431" s="164" t="s">
        <v>545</v>
      </c>
      <c r="B431" s="164" t="s">
        <v>516</v>
      </c>
      <c r="C431" s="165">
        <v>41117</v>
      </c>
      <c r="D431" s="166" t="s">
        <v>92</v>
      </c>
      <c r="E431" s="165">
        <v>9746.5041505628924</v>
      </c>
      <c r="F431" s="167">
        <v>21</v>
      </c>
      <c r="G431" s="168">
        <f t="shared" si="6"/>
        <v>46.411924526489962</v>
      </c>
    </row>
    <row r="432" spans="1:7" x14ac:dyDescent="0.25">
      <c r="A432" s="164" t="s">
        <v>743</v>
      </c>
      <c r="B432" s="164" t="s">
        <v>81</v>
      </c>
      <c r="C432" s="165">
        <v>4280</v>
      </c>
      <c r="D432" s="166" t="s">
        <v>92</v>
      </c>
      <c r="E432" s="165">
        <v>1520.677604093742</v>
      </c>
      <c r="F432" s="167">
        <v>10</v>
      </c>
      <c r="G432" s="168">
        <f t="shared" si="6"/>
        <v>15.206776040937422</v>
      </c>
    </row>
    <row r="433" spans="1:7" x14ac:dyDescent="0.25">
      <c r="A433" s="164" t="s">
        <v>95</v>
      </c>
      <c r="B433" s="164" t="s">
        <v>89</v>
      </c>
      <c r="C433" s="165">
        <v>35510</v>
      </c>
      <c r="D433" s="166" t="s">
        <v>96</v>
      </c>
      <c r="E433" s="165">
        <v>23912.214374106788</v>
      </c>
      <c r="F433" s="167">
        <v>9</v>
      </c>
      <c r="G433" s="168">
        <f t="shared" si="6"/>
        <v>265.69127082340879</v>
      </c>
    </row>
    <row r="434" spans="1:7" x14ac:dyDescent="0.25">
      <c r="A434" s="164" t="s">
        <v>524</v>
      </c>
      <c r="B434" s="164" t="s">
        <v>516</v>
      </c>
      <c r="C434" s="165">
        <v>26803</v>
      </c>
      <c r="D434" s="166" t="s">
        <v>90</v>
      </c>
      <c r="E434" s="165">
        <v>6393.5742294511292</v>
      </c>
      <c r="F434" s="167">
        <v>36</v>
      </c>
      <c r="G434" s="168">
        <f t="shared" si="6"/>
        <v>17.759928415142028</v>
      </c>
    </row>
    <row r="435" spans="1:7" x14ac:dyDescent="0.25">
      <c r="A435" s="164" t="s">
        <v>108</v>
      </c>
      <c r="B435" s="164" t="s">
        <v>69</v>
      </c>
      <c r="C435" s="165">
        <v>216233</v>
      </c>
      <c r="D435" s="166" t="s">
        <v>92</v>
      </c>
      <c r="E435" s="165">
        <v>121308.44047116044</v>
      </c>
      <c r="F435" s="167">
        <v>57</v>
      </c>
      <c r="G435" s="168">
        <f t="shared" si="6"/>
        <v>212.82182538800078</v>
      </c>
    </row>
    <row r="436" spans="1:7" x14ac:dyDescent="0.25">
      <c r="A436" s="164" t="s">
        <v>1023</v>
      </c>
      <c r="B436" s="164" t="s">
        <v>1024</v>
      </c>
      <c r="C436" s="165">
        <v>347874</v>
      </c>
      <c r="D436" s="166" t="s">
        <v>92</v>
      </c>
      <c r="E436" s="165">
        <v>134154.90688718579</v>
      </c>
      <c r="F436" s="167">
        <v>20</v>
      </c>
      <c r="G436" s="168">
        <f t="shared" si="6"/>
        <v>670.7745344359289</v>
      </c>
    </row>
    <row r="437" spans="1:7" x14ac:dyDescent="0.25">
      <c r="A437" s="164" t="s">
        <v>407</v>
      </c>
      <c r="B437" s="164" t="s">
        <v>408</v>
      </c>
      <c r="C437" s="165">
        <v>124567</v>
      </c>
      <c r="D437" s="166" t="s">
        <v>96</v>
      </c>
      <c r="E437" s="165">
        <v>31798.904053322101</v>
      </c>
      <c r="F437" s="167">
        <v>45</v>
      </c>
      <c r="G437" s="168">
        <f t="shared" si="6"/>
        <v>70.664231229604667</v>
      </c>
    </row>
    <row r="438" spans="1:7" x14ac:dyDescent="0.25">
      <c r="A438" s="164" t="s">
        <v>426</v>
      </c>
      <c r="B438" s="164" t="s">
        <v>408</v>
      </c>
      <c r="C438" s="165">
        <v>7336</v>
      </c>
      <c r="D438" s="166" t="s">
        <v>92</v>
      </c>
      <c r="E438" s="165">
        <v>4148.1570564734875</v>
      </c>
      <c r="F438" s="167">
        <v>27</v>
      </c>
      <c r="G438" s="168">
        <f t="shared" si="6"/>
        <v>15.363544653605508</v>
      </c>
    </row>
    <row r="439" spans="1:7" x14ac:dyDescent="0.25">
      <c r="A439" s="164" t="s">
        <v>771</v>
      </c>
      <c r="B439" s="164" t="s">
        <v>745</v>
      </c>
      <c r="C439" s="165">
        <v>139814</v>
      </c>
      <c r="D439" s="166" t="s">
        <v>96</v>
      </c>
      <c r="E439" s="165">
        <v>50969.316004277796</v>
      </c>
      <c r="F439" s="167">
        <v>37</v>
      </c>
      <c r="G439" s="168">
        <f t="shared" si="6"/>
        <v>137.75490811966972</v>
      </c>
    </row>
    <row r="440" spans="1:7" x14ac:dyDescent="0.25">
      <c r="A440" s="164" t="s">
        <v>561</v>
      </c>
      <c r="B440" s="164" t="s">
        <v>554</v>
      </c>
      <c r="C440" s="165">
        <v>286293</v>
      </c>
      <c r="D440" s="166" t="s">
        <v>92</v>
      </c>
      <c r="E440" s="165">
        <v>197892.37908063878</v>
      </c>
      <c r="F440" s="167">
        <v>70</v>
      </c>
      <c r="G440" s="168">
        <f t="shared" si="6"/>
        <v>282.70339868662683</v>
      </c>
    </row>
    <row r="441" spans="1:7" x14ac:dyDescent="0.25">
      <c r="A441" s="164" t="s">
        <v>962</v>
      </c>
      <c r="B441" s="164" t="s">
        <v>70</v>
      </c>
      <c r="C441" s="165">
        <v>184478</v>
      </c>
      <c r="D441" s="166" t="s">
        <v>96</v>
      </c>
      <c r="E441" s="165">
        <v>128371.66773219929</v>
      </c>
      <c r="F441" s="167">
        <v>53</v>
      </c>
      <c r="G441" s="168">
        <f t="shared" si="6"/>
        <v>242.21069383433829</v>
      </c>
    </row>
    <row r="442" spans="1:7" x14ac:dyDescent="0.25">
      <c r="A442" s="164" t="s">
        <v>1029</v>
      </c>
      <c r="B442" s="164" t="s">
        <v>1024</v>
      </c>
      <c r="C442" s="165">
        <v>19496</v>
      </c>
      <c r="D442" s="166" t="s">
        <v>92</v>
      </c>
      <c r="E442" s="165">
        <v>5634.5714141759117</v>
      </c>
      <c r="F442" s="167">
        <v>24</v>
      </c>
      <c r="G442" s="168">
        <f t="shared" si="6"/>
        <v>23.477380892399633</v>
      </c>
    </row>
    <row r="443" spans="1:7" x14ac:dyDescent="0.25">
      <c r="A443" s="164" t="s">
        <v>161</v>
      </c>
      <c r="B443" s="164" t="s">
        <v>76</v>
      </c>
      <c r="C443" s="165">
        <v>28292</v>
      </c>
      <c r="D443" s="166" t="s">
        <v>92</v>
      </c>
      <c r="E443" s="165">
        <v>11378.990580814938</v>
      </c>
      <c r="F443" s="167">
        <v>24</v>
      </c>
      <c r="G443" s="168">
        <f t="shared" si="6"/>
        <v>47.412460753395578</v>
      </c>
    </row>
    <row r="444" spans="1:7" x14ac:dyDescent="0.25">
      <c r="A444" s="164" t="s">
        <v>1074</v>
      </c>
      <c r="B444" s="164" t="s">
        <v>80</v>
      </c>
      <c r="C444" s="165">
        <v>184154</v>
      </c>
      <c r="D444" s="166" t="s">
        <v>90</v>
      </c>
      <c r="E444" s="165">
        <v>102275.50865990597</v>
      </c>
      <c r="F444" s="167">
        <v>9</v>
      </c>
      <c r="G444" s="168">
        <f t="shared" si="6"/>
        <v>1136.3945406656219</v>
      </c>
    </row>
    <row r="445" spans="1:7" x14ac:dyDescent="0.25">
      <c r="A445" s="164" t="s">
        <v>327</v>
      </c>
      <c r="B445" s="164" t="s">
        <v>319</v>
      </c>
      <c r="C445" s="165">
        <v>10875</v>
      </c>
      <c r="D445" s="166" t="s">
        <v>92</v>
      </c>
      <c r="E445" s="165">
        <v>2774.5929343801513</v>
      </c>
      <c r="F445" s="167">
        <v>51</v>
      </c>
      <c r="G445" s="168">
        <f t="shared" si="6"/>
        <v>5.4403783027061792</v>
      </c>
    </row>
    <row r="446" spans="1:7" x14ac:dyDescent="0.25">
      <c r="A446" s="164" t="s">
        <v>303</v>
      </c>
      <c r="B446" s="164" t="s">
        <v>68</v>
      </c>
      <c r="C446" s="165">
        <v>363338</v>
      </c>
      <c r="D446" s="166" t="s">
        <v>90</v>
      </c>
      <c r="E446" s="165">
        <v>236588.4902546292</v>
      </c>
      <c r="F446" s="167">
        <v>38</v>
      </c>
      <c r="G446" s="168">
        <f t="shared" si="6"/>
        <v>622.60129014376105</v>
      </c>
    </row>
    <row r="447" spans="1:7" x14ac:dyDescent="0.25">
      <c r="A447" s="164" t="s">
        <v>687</v>
      </c>
      <c r="B447" s="164" t="s">
        <v>669</v>
      </c>
      <c r="C447" s="165">
        <v>122874</v>
      </c>
      <c r="D447" s="166" t="s">
        <v>92</v>
      </c>
      <c r="E447" s="165">
        <v>35971.97862226134</v>
      </c>
      <c r="F447" s="167">
        <v>52</v>
      </c>
      <c r="G447" s="168">
        <f t="shared" si="6"/>
        <v>69.176881965887191</v>
      </c>
    </row>
    <row r="448" spans="1:7" x14ac:dyDescent="0.25">
      <c r="A448" s="164" t="s">
        <v>591</v>
      </c>
      <c r="B448" s="164" t="s">
        <v>77</v>
      </c>
      <c r="C448" s="165">
        <v>354038</v>
      </c>
      <c r="D448" s="166" t="s">
        <v>92</v>
      </c>
      <c r="E448" s="165">
        <v>119992.51340211269</v>
      </c>
      <c r="F448" s="167">
        <v>3</v>
      </c>
      <c r="G448" s="168">
        <f t="shared" si="6"/>
        <v>3999.7504467370895</v>
      </c>
    </row>
    <row r="449" spans="1:7" x14ac:dyDescent="0.25">
      <c r="A449" s="164" t="s">
        <v>823</v>
      </c>
      <c r="B449" s="164" t="s">
        <v>817</v>
      </c>
      <c r="C449" s="165">
        <v>59311</v>
      </c>
      <c r="D449" s="166" t="s">
        <v>96</v>
      </c>
      <c r="E449" s="165">
        <v>34933.815698814171</v>
      </c>
      <c r="F449" s="167">
        <v>37</v>
      </c>
      <c r="G449" s="168">
        <f t="shared" si="6"/>
        <v>94.415718104903178</v>
      </c>
    </row>
    <row r="450" spans="1:7" x14ac:dyDescent="0.25">
      <c r="A450" s="164" t="s">
        <v>806</v>
      </c>
      <c r="B450" s="164" t="s">
        <v>800</v>
      </c>
      <c r="C450" s="165">
        <v>84936</v>
      </c>
      <c r="D450" s="166" t="s">
        <v>92</v>
      </c>
      <c r="E450" s="165">
        <v>55281.967930852486</v>
      </c>
      <c r="F450" s="167">
        <v>54</v>
      </c>
      <c r="G450" s="168">
        <f t="shared" ref="G450:G513" si="7">E450*10%/F450</f>
        <v>102.37401468676387</v>
      </c>
    </row>
    <row r="451" spans="1:7" x14ac:dyDescent="0.25">
      <c r="A451" s="164" t="s">
        <v>846</v>
      </c>
      <c r="B451" s="164" t="s">
        <v>832</v>
      </c>
      <c r="C451" s="165">
        <v>8654</v>
      </c>
      <c r="D451" s="166" t="s">
        <v>90</v>
      </c>
      <c r="E451" s="165">
        <v>5165.5364805995296</v>
      </c>
      <c r="F451" s="167">
        <v>14</v>
      </c>
      <c r="G451" s="168">
        <f t="shared" si="7"/>
        <v>36.896689147139497</v>
      </c>
    </row>
    <row r="452" spans="1:7" x14ac:dyDescent="0.25">
      <c r="A452" s="164" t="s">
        <v>604</v>
      </c>
      <c r="B452" s="164" t="s">
        <v>77</v>
      </c>
      <c r="C452" s="165">
        <v>207168</v>
      </c>
      <c r="D452" s="166" t="s">
        <v>92</v>
      </c>
      <c r="E452" s="165">
        <v>89667.217155112157</v>
      </c>
      <c r="F452" s="167">
        <v>31</v>
      </c>
      <c r="G452" s="168">
        <f t="shared" si="7"/>
        <v>289.249087597136</v>
      </c>
    </row>
    <row r="453" spans="1:7" x14ac:dyDescent="0.25">
      <c r="A453" s="164" t="s">
        <v>437</v>
      </c>
      <c r="B453" s="164" t="s">
        <v>408</v>
      </c>
      <c r="C453" s="165">
        <v>28466</v>
      </c>
      <c r="D453" s="166" t="s">
        <v>90</v>
      </c>
      <c r="E453" s="165">
        <v>10687.472017181984</v>
      </c>
      <c r="F453" s="167">
        <v>57</v>
      </c>
      <c r="G453" s="168">
        <f t="shared" si="7"/>
        <v>18.749950907336817</v>
      </c>
    </row>
    <row r="454" spans="1:7" x14ac:dyDescent="0.25">
      <c r="A454" s="164" t="s">
        <v>966</v>
      </c>
      <c r="B454" s="164" t="s">
        <v>70</v>
      </c>
      <c r="C454" s="165">
        <v>87208</v>
      </c>
      <c r="D454" s="166" t="s">
        <v>90</v>
      </c>
      <c r="E454" s="165">
        <v>58727.835076901123</v>
      </c>
      <c r="F454" s="167">
        <v>30</v>
      </c>
      <c r="G454" s="168">
        <f t="shared" si="7"/>
        <v>195.75945025633709</v>
      </c>
    </row>
    <row r="455" spans="1:7" x14ac:dyDescent="0.25">
      <c r="A455" s="164" t="s">
        <v>464</v>
      </c>
      <c r="B455" s="164" t="s">
        <v>441</v>
      </c>
      <c r="C455" s="165">
        <v>284520</v>
      </c>
      <c r="D455" s="166" t="s">
        <v>92</v>
      </c>
      <c r="E455" s="165">
        <v>190125.16078494</v>
      </c>
      <c r="F455" s="167">
        <v>65</v>
      </c>
      <c r="G455" s="168">
        <f t="shared" si="7"/>
        <v>292.50024736144616</v>
      </c>
    </row>
    <row r="456" spans="1:7" x14ac:dyDescent="0.25">
      <c r="A456" s="164" t="s">
        <v>1091</v>
      </c>
      <c r="B456" s="164" t="s">
        <v>1089</v>
      </c>
      <c r="C456" s="165">
        <v>161293</v>
      </c>
      <c r="D456" s="166" t="s">
        <v>90</v>
      </c>
      <c r="E456" s="165">
        <v>80730.950702090355</v>
      </c>
      <c r="F456" s="167">
        <v>49</v>
      </c>
      <c r="G456" s="168">
        <f t="shared" si="7"/>
        <v>164.75704224916399</v>
      </c>
    </row>
    <row r="457" spans="1:7" x14ac:dyDescent="0.25">
      <c r="A457" s="164" t="s">
        <v>824</v>
      </c>
      <c r="B457" s="164" t="s">
        <v>817</v>
      </c>
      <c r="C457" s="165">
        <v>54536</v>
      </c>
      <c r="D457" s="166" t="s">
        <v>90</v>
      </c>
      <c r="E457" s="165">
        <v>21644.019191879423</v>
      </c>
      <c r="F457" s="167">
        <v>12</v>
      </c>
      <c r="G457" s="168">
        <f t="shared" si="7"/>
        <v>180.3668265989952</v>
      </c>
    </row>
    <row r="458" spans="1:7" x14ac:dyDescent="0.25">
      <c r="A458" s="164" t="s">
        <v>1036</v>
      </c>
      <c r="B458" s="164" t="s">
        <v>1024</v>
      </c>
      <c r="C458" s="165">
        <v>44958</v>
      </c>
      <c r="D458" s="166" t="s">
        <v>90</v>
      </c>
      <c r="E458" s="165">
        <v>11713.184347323264</v>
      </c>
      <c r="F458" s="167">
        <v>19</v>
      </c>
      <c r="G458" s="168">
        <f t="shared" si="7"/>
        <v>61.648338670122449</v>
      </c>
    </row>
    <row r="459" spans="1:7" x14ac:dyDescent="0.25">
      <c r="A459" s="164" t="s">
        <v>257</v>
      </c>
      <c r="B459" s="164" t="s">
        <v>79</v>
      </c>
      <c r="C459" s="165">
        <v>66863</v>
      </c>
      <c r="D459" s="166" t="s">
        <v>92</v>
      </c>
      <c r="E459" s="165">
        <v>19235.242189682111</v>
      </c>
      <c r="F459" s="167">
        <v>55</v>
      </c>
      <c r="G459" s="168">
        <f t="shared" si="7"/>
        <v>34.973167617603842</v>
      </c>
    </row>
    <row r="460" spans="1:7" x14ac:dyDescent="0.25">
      <c r="A460" s="164" t="s">
        <v>273</v>
      </c>
      <c r="B460" s="164" t="s">
        <v>79</v>
      </c>
      <c r="C460" s="165">
        <v>146781</v>
      </c>
      <c r="D460" s="166" t="s">
        <v>92</v>
      </c>
      <c r="E460" s="165">
        <v>65359.578578274872</v>
      </c>
      <c r="F460" s="167">
        <v>27</v>
      </c>
      <c r="G460" s="168">
        <f t="shared" si="7"/>
        <v>242.07251325286992</v>
      </c>
    </row>
    <row r="461" spans="1:7" x14ac:dyDescent="0.25">
      <c r="A461" s="164" t="s">
        <v>974</v>
      </c>
      <c r="B461" s="164" t="s">
        <v>969</v>
      </c>
      <c r="C461" s="165">
        <v>54216</v>
      </c>
      <c r="D461" s="166" t="s">
        <v>96</v>
      </c>
      <c r="E461" s="165">
        <v>16787.786310193718</v>
      </c>
      <c r="F461" s="167">
        <v>72</v>
      </c>
      <c r="G461" s="168">
        <f t="shared" si="7"/>
        <v>23.316369875269054</v>
      </c>
    </row>
    <row r="462" spans="1:7" x14ac:dyDescent="0.25">
      <c r="A462" s="164" t="s">
        <v>965</v>
      </c>
      <c r="B462" s="164" t="s">
        <v>70</v>
      </c>
      <c r="C462" s="165">
        <v>95105</v>
      </c>
      <c r="D462" s="166" t="s">
        <v>90</v>
      </c>
      <c r="E462" s="165">
        <v>44431.178759603194</v>
      </c>
      <c r="F462" s="167">
        <v>26</v>
      </c>
      <c r="G462" s="168">
        <f t="shared" si="7"/>
        <v>170.88914907539692</v>
      </c>
    </row>
    <row r="463" spans="1:7" x14ac:dyDescent="0.25">
      <c r="A463" s="164" t="s">
        <v>746</v>
      </c>
      <c r="B463" s="164" t="s">
        <v>745</v>
      </c>
      <c r="C463" s="165">
        <v>145684</v>
      </c>
      <c r="D463" s="166" t="s">
        <v>90</v>
      </c>
      <c r="E463" s="165">
        <v>40355.128152309087</v>
      </c>
      <c r="F463" s="167">
        <v>69</v>
      </c>
      <c r="G463" s="168">
        <f t="shared" si="7"/>
        <v>58.485692974361001</v>
      </c>
    </row>
    <row r="464" spans="1:7" x14ac:dyDescent="0.25">
      <c r="A464" s="164" t="s">
        <v>236</v>
      </c>
      <c r="B464" s="164" t="s">
        <v>225</v>
      </c>
      <c r="C464" s="165">
        <v>296974</v>
      </c>
      <c r="D464" s="166" t="s">
        <v>92</v>
      </c>
      <c r="E464" s="165">
        <v>169554.89979022217</v>
      </c>
      <c r="F464" s="167">
        <v>71</v>
      </c>
      <c r="G464" s="168">
        <f t="shared" si="7"/>
        <v>238.80971801439745</v>
      </c>
    </row>
    <row r="465" spans="1:7" x14ac:dyDescent="0.25">
      <c r="A465" s="164" t="s">
        <v>683</v>
      </c>
      <c r="B465" s="164" t="s">
        <v>669</v>
      </c>
      <c r="C465" s="165">
        <v>331330</v>
      </c>
      <c r="D465" s="166" t="s">
        <v>96</v>
      </c>
      <c r="E465" s="165">
        <v>185316.93876269722</v>
      </c>
      <c r="F465" s="167">
        <v>35</v>
      </c>
      <c r="G465" s="168">
        <f t="shared" si="7"/>
        <v>529.47696789342058</v>
      </c>
    </row>
    <row r="466" spans="1:7" x14ac:dyDescent="0.25">
      <c r="A466" s="164" t="s">
        <v>663</v>
      </c>
      <c r="B466" s="164" t="s">
        <v>656</v>
      </c>
      <c r="C466" s="165">
        <v>2118</v>
      </c>
      <c r="D466" s="166" t="s">
        <v>90</v>
      </c>
      <c r="E466" s="165">
        <v>951.30264731654074</v>
      </c>
      <c r="F466" s="167">
        <v>40</v>
      </c>
      <c r="G466" s="168">
        <f t="shared" si="7"/>
        <v>2.3782566182913518</v>
      </c>
    </row>
    <row r="467" spans="1:7" x14ac:dyDescent="0.25">
      <c r="A467" s="164" t="s">
        <v>970</v>
      </c>
      <c r="B467" s="164" t="s">
        <v>969</v>
      </c>
      <c r="C467" s="165">
        <v>358240</v>
      </c>
      <c r="D467" s="166" t="s">
        <v>92</v>
      </c>
      <c r="E467" s="165">
        <v>83433.35237910501</v>
      </c>
      <c r="F467" s="167">
        <v>33</v>
      </c>
      <c r="G467" s="168">
        <f t="shared" si="7"/>
        <v>252.82834054274247</v>
      </c>
    </row>
    <row r="468" spans="1:7" x14ac:dyDescent="0.25">
      <c r="A468" s="164" t="s">
        <v>254</v>
      </c>
      <c r="B468" s="164" t="s">
        <v>79</v>
      </c>
      <c r="C468" s="165">
        <v>275037</v>
      </c>
      <c r="D468" s="166" t="s">
        <v>92</v>
      </c>
      <c r="E468" s="165">
        <v>89080.648901107081</v>
      </c>
      <c r="F468" s="167">
        <v>78</v>
      </c>
      <c r="G468" s="168">
        <f t="shared" si="7"/>
        <v>114.20596012962447</v>
      </c>
    </row>
    <row r="469" spans="1:7" x14ac:dyDescent="0.25">
      <c r="A469" s="164" t="s">
        <v>742</v>
      </c>
      <c r="B469" s="164" t="s">
        <v>81</v>
      </c>
      <c r="C469" s="165">
        <v>328250</v>
      </c>
      <c r="D469" s="166" t="s">
        <v>92</v>
      </c>
      <c r="E469" s="165">
        <v>180638.06498950167</v>
      </c>
      <c r="F469" s="167">
        <v>56</v>
      </c>
      <c r="G469" s="168">
        <f t="shared" si="7"/>
        <v>322.56797319553874</v>
      </c>
    </row>
    <row r="470" spans="1:7" x14ac:dyDescent="0.25">
      <c r="A470" s="164" t="s">
        <v>717</v>
      </c>
      <c r="B470" s="164" t="s">
        <v>81</v>
      </c>
      <c r="C470" s="165">
        <v>157334</v>
      </c>
      <c r="D470" s="166" t="s">
        <v>96</v>
      </c>
      <c r="E470" s="165">
        <v>50559.722766020401</v>
      </c>
      <c r="F470" s="167">
        <v>48</v>
      </c>
      <c r="G470" s="168">
        <f t="shared" si="7"/>
        <v>105.3327557625425</v>
      </c>
    </row>
    <row r="471" spans="1:7" x14ac:dyDescent="0.25">
      <c r="A471" s="164" t="s">
        <v>135</v>
      </c>
      <c r="B471" s="164" t="s">
        <v>121</v>
      </c>
      <c r="C471" s="165">
        <v>399945</v>
      </c>
      <c r="D471" s="166" t="s">
        <v>92</v>
      </c>
      <c r="E471" s="165">
        <v>113631.75501850802</v>
      </c>
      <c r="F471" s="167">
        <v>27</v>
      </c>
      <c r="G471" s="168">
        <f t="shared" si="7"/>
        <v>420.85835192040008</v>
      </c>
    </row>
    <row r="472" spans="1:7" x14ac:dyDescent="0.25">
      <c r="A472" s="164" t="s">
        <v>494</v>
      </c>
      <c r="B472" s="164" t="s">
        <v>493</v>
      </c>
      <c r="C472" s="165">
        <v>193507</v>
      </c>
      <c r="D472" s="166" t="s">
        <v>96</v>
      </c>
      <c r="E472" s="165">
        <v>44965.958626895415</v>
      </c>
      <c r="F472" s="167">
        <v>12</v>
      </c>
      <c r="G472" s="168">
        <f t="shared" si="7"/>
        <v>374.71632189079514</v>
      </c>
    </row>
    <row r="473" spans="1:7" x14ac:dyDescent="0.25">
      <c r="A473" s="164" t="s">
        <v>367</v>
      </c>
      <c r="B473" s="164" t="s">
        <v>357</v>
      </c>
      <c r="C473" s="165">
        <v>217451</v>
      </c>
      <c r="D473" s="166" t="s">
        <v>92</v>
      </c>
      <c r="E473" s="165">
        <v>135922.45774521024</v>
      </c>
      <c r="F473" s="167">
        <v>24</v>
      </c>
      <c r="G473" s="168">
        <f t="shared" si="7"/>
        <v>566.34357393837604</v>
      </c>
    </row>
    <row r="474" spans="1:7" x14ac:dyDescent="0.25">
      <c r="A474" s="164" t="s">
        <v>484</v>
      </c>
      <c r="B474" s="164" t="s">
        <v>441</v>
      </c>
      <c r="C474" s="165">
        <v>306837</v>
      </c>
      <c r="D474" s="166" t="s">
        <v>92</v>
      </c>
      <c r="E474" s="165">
        <v>119123.53912273775</v>
      </c>
      <c r="F474" s="167">
        <v>9</v>
      </c>
      <c r="G474" s="168">
        <f t="shared" si="7"/>
        <v>1323.5948791415308</v>
      </c>
    </row>
    <row r="475" spans="1:7" x14ac:dyDescent="0.25">
      <c r="A475" s="164" t="s">
        <v>156</v>
      </c>
      <c r="B475" s="164" t="s">
        <v>76</v>
      </c>
      <c r="C475" s="165">
        <v>4889</v>
      </c>
      <c r="D475" s="166" t="s">
        <v>92</v>
      </c>
      <c r="E475" s="165">
        <v>2845.4450705466097</v>
      </c>
      <c r="F475" s="167">
        <v>7</v>
      </c>
      <c r="G475" s="168">
        <f t="shared" si="7"/>
        <v>40.649215293523</v>
      </c>
    </row>
    <row r="476" spans="1:7" x14ac:dyDescent="0.25">
      <c r="A476" s="164" t="s">
        <v>739</v>
      </c>
      <c r="B476" s="164" t="s">
        <v>81</v>
      </c>
      <c r="C476" s="165">
        <v>271072</v>
      </c>
      <c r="D476" s="166" t="s">
        <v>96</v>
      </c>
      <c r="E476" s="165">
        <v>181478.46544138427</v>
      </c>
      <c r="F476" s="167">
        <v>8</v>
      </c>
      <c r="G476" s="168">
        <f t="shared" si="7"/>
        <v>2268.4808180173036</v>
      </c>
    </row>
    <row r="477" spans="1:7" x14ac:dyDescent="0.25">
      <c r="A477" s="164" t="s">
        <v>733</v>
      </c>
      <c r="B477" s="164" t="s">
        <v>81</v>
      </c>
      <c r="C477" s="165">
        <v>288605</v>
      </c>
      <c r="D477" s="166" t="s">
        <v>90</v>
      </c>
      <c r="E477" s="165">
        <v>188791.71684184737</v>
      </c>
      <c r="F477" s="167">
        <v>75</v>
      </c>
      <c r="G477" s="168">
        <f t="shared" si="7"/>
        <v>251.72228912246317</v>
      </c>
    </row>
    <row r="478" spans="1:7" x14ac:dyDescent="0.25">
      <c r="A478" s="164" t="s">
        <v>655</v>
      </c>
      <c r="B478" s="164" t="s">
        <v>656</v>
      </c>
      <c r="C478" s="165">
        <v>92886</v>
      </c>
      <c r="D478" s="166" t="s">
        <v>90</v>
      </c>
      <c r="E478" s="165">
        <v>43146.349193642069</v>
      </c>
      <c r="F478" s="167">
        <v>76</v>
      </c>
      <c r="G478" s="168">
        <f t="shared" si="7"/>
        <v>56.77151209689746</v>
      </c>
    </row>
    <row r="479" spans="1:7" x14ac:dyDescent="0.25">
      <c r="A479" s="164" t="s">
        <v>891</v>
      </c>
      <c r="B479" s="164" t="s">
        <v>67</v>
      </c>
      <c r="C479" s="165">
        <v>224983</v>
      </c>
      <c r="D479" s="166" t="s">
        <v>92</v>
      </c>
      <c r="E479" s="165">
        <v>143488.81051122287</v>
      </c>
      <c r="F479" s="167">
        <v>1</v>
      </c>
      <c r="G479" s="168">
        <f t="shared" si="7"/>
        <v>14348.881051122287</v>
      </c>
    </row>
    <row r="480" spans="1:7" x14ac:dyDescent="0.25">
      <c r="A480" s="164" t="s">
        <v>258</v>
      </c>
      <c r="B480" s="164" t="s">
        <v>79</v>
      </c>
      <c r="C480" s="165">
        <v>38897</v>
      </c>
      <c r="D480" s="166" t="s">
        <v>92</v>
      </c>
      <c r="E480" s="165">
        <v>8379.629449931359</v>
      </c>
      <c r="F480" s="167">
        <v>8</v>
      </c>
      <c r="G480" s="168">
        <f t="shared" si="7"/>
        <v>104.74536812414199</v>
      </c>
    </row>
    <row r="481" spans="1:7" x14ac:dyDescent="0.25">
      <c r="A481" s="164" t="s">
        <v>584</v>
      </c>
      <c r="B481" s="164" t="s">
        <v>577</v>
      </c>
      <c r="C481" s="165">
        <v>253996</v>
      </c>
      <c r="D481" s="166" t="s">
        <v>96</v>
      </c>
      <c r="E481" s="165">
        <v>77392.864853657593</v>
      </c>
      <c r="F481" s="167">
        <v>65</v>
      </c>
      <c r="G481" s="168">
        <f t="shared" si="7"/>
        <v>119.06594592870398</v>
      </c>
    </row>
    <row r="482" spans="1:7" x14ac:dyDescent="0.25">
      <c r="A482" s="164" t="s">
        <v>160</v>
      </c>
      <c r="B482" s="164" t="s">
        <v>76</v>
      </c>
      <c r="C482" s="165">
        <v>32348</v>
      </c>
      <c r="D482" s="166" t="s">
        <v>90</v>
      </c>
      <c r="E482" s="165">
        <v>12817.560798761713</v>
      </c>
      <c r="F482" s="167">
        <v>5</v>
      </c>
      <c r="G482" s="168">
        <f t="shared" si="7"/>
        <v>256.35121597523431</v>
      </c>
    </row>
    <row r="483" spans="1:7" x14ac:dyDescent="0.25">
      <c r="A483" s="164" t="s">
        <v>1096</v>
      </c>
      <c r="B483" s="164" t="s">
        <v>1089</v>
      </c>
      <c r="C483" s="165">
        <v>88769</v>
      </c>
      <c r="D483" s="166" t="s">
        <v>92</v>
      </c>
      <c r="E483" s="165">
        <v>50659.829610391527</v>
      </c>
      <c r="F483" s="167">
        <v>47</v>
      </c>
      <c r="G483" s="168">
        <f t="shared" si="7"/>
        <v>107.78687151147135</v>
      </c>
    </row>
    <row r="484" spans="1:7" x14ac:dyDescent="0.25">
      <c r="A484" s="164" t="s">
        <v>943</v>
      </c>
      <c r="B484" s="164" t="s">
        <v>70</v>
      </c>
      <c r="C484" s="165">
        <v>16950</v>
      </c>
      <c r="D484" s="166" t="s">
        <v>92</v>
      </c>
      <c r="E484" s="165">
        <v>11734.174023730464</v>
      </c>
      <c r="F484" s="167">
        <v>50</v>
      </c>
      <c r="G484" s="168">
        <f t="shared" si="7"/>
        <v>23.468348047460928</v>
      </c>
    </row>
    <row r="485" spans="1:7" x14ac:dyDescent="0.25">
      <c r="A485" s="164" t="s">
        <v>502</v>
      </c>
      <c r="B485" s="164" t="s">
        <v>493</v>
      </c>
      <c r="C485" s="165">
        <v>67615</v>
      </c>
      <c r="D485" s="166" t="s">
        <v>92</v>
      </c>
      <c r="E485" s="165">
        <v>37084.893506432461</v>
      </c>
      <c r="F485" s="167">
        <v>73</v>
      </c>
      <c r="G485" s="168">
        <f t="shared" si="7"/>
        <v>50.801223981414331</v>
      </c>
    </row>
    <row r="486" spans="1:7" x14ac:dyDescent="0.25">
      <c r="A486" s="164" t="s">
        <v>626</v>
      </c>
      <c r="B486" s="164" t="s">
        <v>624</v>
      </c>
      <c r="C486" s="165">
        <v>301398</v>
      </c>
      <c r="D486" s="166" t="s">
        <v>90</v>
      </c>
      <c r="E486" s="165">
        <v>158352.84368720802</v>
      </c>
      <c r="F486" s="167">
        <v>35</v>
      </c>
      <c r="G486" s="168">
        <f t="shared" si="7"/>
        <v>452.43669624916578</v>
      </c>
    </row>
    <row r="487" spans="1:7" x14ac:dyDescent="0.25">
      <c r="A487" s="164" t="s">
        <v>959</v>
      </c>
      <c r="B487" s="164" t="s">
        <v>70</v>
      </c>
      <c r="C487" s="165">
        <v>333469</v>
      </c>
      <c r="D487" s="166" t="s">
        <v>96</v>
      </c>
      <c r="E487" s="165">
        <v>90997.930341095067</v>
      </c>
      <c r="F487" s="167">
        <v>28</v>
      </c>
      <c r="G487" s="168">
        <f t="shared" si="7"/>
        <v>324.99260836105384</v>
      </c>
    </row>
    <row r="488" spans="1:7" x14ac:dyDescent="0.25">
      <c r="A488" s="164" t="s">
        <v>491</v>
      </c>
      <c r="B488" s="164" t="s">
        <v>441</v>
      </c>
      <c r="C488" s="165">
        <v>147748</v>
      </c>
      <c r="D488" s="166" t="s">
        <v>92</v>
      </c>
      <c r="E488" s="165">
        <v>80974.253817684963</v>
      </c>
      <c r="F488" s="167">
        <v>26</v>
      </c>
      <c r="G488" s="168">
        <f t="shared" si="7"/>
        <v>311.43943776032677</v>
      </c>
    </row>
    <row r="489" spans="1:7" x14ac:dyDescent="0.25">
      <c r="A489" s="164" t="s">
        <v>93</v>
      </c>
      <c r="B489" s="164" t="s">
        <v>89</v>
      </c>
      <c r="C489" s="165">
        <v>312541</v>
      </c>
      <c r="D489" s="166" t="s">
        <v>92</v>
      </c>
      <c r="E489" s="165">
        <v>168694.75248112867</v>
      </c>
      <c r="F489" s="167">
        <v>15</v>
      </c>
      <c r="G489" s="168">
        <f t="shared" si="7"/>
        <v>1124.6316832075245</v>
      </c>
    </row>
    <row r="490" spans="1:7" x14ac:dyDescent="0.25">
      <c r="A490" s="164" t="s">
        <v>145</v>
      </c>
      <c r="B490" s="164" t="s">
        <v>138</v>
      </c>
      <c r="C490" s="165">
        <v>40227</v>
      </c>
      <c r="D490" s="166" t="s">
        <v>92</v>
      </c>
      <c r="E490" s="165">
        <v>10909.642226349059</v>
      </c>
      <c r="F490" s="167">
        <v>75</v>
      </c>
      <c r="G490" s="168">
        <f t="shared" si="7"/>
        <v>14.546189635132077</v>
      </c>
    </row>
    <row r="491" spans="1:7" x14ac:dyDescent="0.25">
      <c r="A491" s="164" t="s">
        <v>1041</v>
      </c>
      <c r="B491" s="164" t="s">
        <v>1039</v>
      </c>
      <c r="C491" s="165">
        <v>287207</v>
      </c>
      <c r="D491" s="166" t="s">
        <v>90</v>
      </c>
      <c r="E491" s="165">
        <v>113229.79923415316</v>
      </c>
      <c r="F491" s="167">
        <v>35</v>
      </c>
      <c r="G491" s="168">
        <f t="shared" si="7"/>
        <v>323.51371209758054</v>
      </c>
    </row>
    <row r="492" spans="1:7" x14ac:dyDescent="0.25">
      <c r="A492" s="164" t="s">
        <v>402</v>
      </c>
      <c r="B492" s="164" t="s">
        <v>72</v>
      </c>
      <c r="C492" s="165">
        <v>325877</v>
      </c>
      <c r="D492" s="166" t="s">
        <v>92</v>
      </c>
      <c r="E492" s="165">
        <v>142970.14541783274</v>
      </c>
      <c r="F492" s="167">
        <v>48</v>
      </c>
      <c r="G492" s="168">
        <f t="shared" si="7"/>
        <v>297.85446962048491</v>
      </c>
    </row>
    <row r="493" spans="1:7" x14ac:dyDescent="0.25">
      <c r="A493" s="164" t="s">
        <v>506</v>
      </c>
      <c r="B493" s="164" t="s">
        <v>493</v>
      </c>
      <c r="C493" s="165">
        <v>266931</v>
      </c>
      <c r="D493" s="166" t="s">
        <v>96</v>
      </c>
      <c r="E493" s="165">
        <v>154760.8282923245</v>
      </c>
      <c r="F493" s="167">
        <v>31</v>
      </c>
      <c r="G493" s="168">
        <f t="shared" si="7"/>
        <v>499.22847836233711</v>
      </c>
    </row>
    <row r="494" spans="1:7" x14ac:dyDescent="0.25">
      <c r="A494" s="164" t="s">
        <v>496</v>
      </c>
      <c r="B494" s="164" t="s">
        <v>493</v>
      </c>
      <c r="C494" s="165">
        <v>101163</v>
      </c>
      <c r="D494" s="166" t="s">
        <v>90</v>
      </c>
      <c r="E494" s="165">
        <v>43759.276997696419</v>
      </c>
      <c r="F494" s="167">
        <v>33</v>
      </c>
      <c r="G494" s="168">
        <f t="shared" si="7"/>
        <v>132.60386968998915</v>
      </c>
    </row>
    <row r="495" spans="1:7" x14ac:dyDescent="0.25">
      <c r="A495" s="164" t="s">
        <v>270</v>
      </c>
      <c r="B495" s="164" t="s">
        <v>79</v>
      </c>
      <c r="C495" s="165">
        <v>295172</v>
      </c>
      <c r="D495" s="166" t="s">
        <v>90</v>
      </c>
      <c r="E495" s="165">
        <v>92943.922753477862</v>
      </c>
      <c r="F495" s="167">
        <v>75</v>
      </c>
      <c r="G495" s="168">
        <f t="shared" si="7"/>
        <v>123.9252303379705</v>
      </c>
    </row>
    <row r="496" spans="1:7" x14ac:dyDescent="0.25">
      <c r="A496" s="164" t="s">
        <v>171</v>
      </c>
      <c r="B496" s="164" t="s">
        <v>168</v>
      </c>
      <c r="C496" s="165">
        <v>268806</v>
      </c>
      <c r="D496" s="166" t="s">
        <v>96</v>
      </c>
      <c r="E496" s="165">
        <v>84060.071990610959</v>
      </c>
      <c r="F496" s="167">
        <v>33</v>
      </c>
      <c r="G496" s="168">
        <f t="shared" si="7"/>
        <v>254.72749088063927</v>
      </c>
    </row>
    <row r="497" spans="1:7" x14ac:dyDescent="0.25">
      <c r="A497" s="164" t="s">
        <v>320</v>
      </c>
      <c r="B497" s="164" t="s">
        <v>319</v>
      </c>
      <c r="C497" s="165">
        <v>357614</v>
      </c>
      <c r="D497" s="166" t="s">
        <v>92</v>
      </c>
      <c r="E497" s="165">
        <v>235491.08128895448</v>
      </c>
      <c r="F497" s="167">
        <v>36</v>
      </c>
      <c r="G497" s="168">
        <f t="shared" si="7"/>
        <v>654.14189246931801</v>
      </c>
    </row>
    <row r="498" spans="1:7" x14ac:dyDescent="0.25">
      <c r="A498" s="164" t="s">
        <v>163</v>
      </c>
      <c r="B498" s="164" t="s">
        <v>76</v>
      </c>
      <c r="C498" s="165">
        <v>350839</v>
      </c>
      <c r="D498" s="166" t="s">
        <v>96</v>
      </c>
      <c r="E498" s="165">
        <v>243152.10910782008</v>
      </c>
      <c r="F498" s="167">
        <v>52</v>
      </c>
      <c r="G498" s="168">
        <f t="shared" si="7"/>
        <v>467.60020982273096</v>
      </c>
    </row>
    <row r="499" spans="1:7" x14ac:dyDescent="0.25">
      <c r="A499" s="164" t="s">
        <v>638</v>
      </c>
      <c r="B499" s="164" t="s">
        <v>624</v>
      </c>
      <c r="C499" s="165">
        <v>61899</v>
      </c>
      <c r="D499" s="166" t="s">
        <v>92</v>
      </c>
      <c r="E499" s="165">
        <v>39385.294314340652</v>
      </c>
      <c r="F499" s="167">
        <v>71</v>
      </c>
      <c r="G499" s="168">
        <f t="shared" si="7"/>
        <v>55.472245513155848</v>
      </c>
    </row>
    <row r="500" spans="1:7" x14ac:dyDescent="0.25">
      <c r="A500" s="164" t="s">
        <v>362</v>
      </c>
      <c r="B500" s="164" t="s">
        <v>357</v>
      </c>
      <c r="C500" s="165">
        <v>231260</v>
      </c>
      <c r="D500" s="166" t="s">
        <v>92</v>
      </c>
      <c r="E500" s="165">
        <v>77236.194360184702</v>
      </c>
      <c r="F500" s="167">
        <v>5</v>
      </c>
      <c r="G500" s="168">
        <f t="shared" si="7"/>
        <v>1544.7238872036942</v>
      </c>
    </row>
    <row r="501" spans="1:7" x14ac:dyDescent="0.25">
      <c r="A501" s="164" t="s">
        <v>1053</v>
      </c>
      <c r="B501" s="164" t="s">
        <v>1039</v>
      </c>
      <c r="C501" s="165">
        <v>17706</v>
      </c>
      <c r="D501" s="166" t="s">
        <v>90</v>
      </c>
      <c r="E501" s="165">
        <v>8499.1957267417929</v>
      </c>
      <c r="F501" s="167">
        <v>14</v>
      </c>
      <c r="G501" s="168">
        <f t="shared" si="7"/>
        <v>60.708540905298527</v>
      </c>
    </row>
    <row r="502" spans="1:7" x14ac:dyDescent="0.25">
      <c r="A502" s="164" t="s">
        <v>477</v>
      </c>
      <c r="B502" s="164" t="s">
        <v>441</v>
      </c>
      <c r="C502" s="165">
        <v>42934</v>
      </c>
      <c r="D502" s="166" t="s">
        <v>96</v>
      </c>
      <c r="E502" s="165">
        <v>20093.910526453525</v>
      </c>
      <c r="F502" s="167">
        <v>56</v>
      </c>
      <c r="G502" s="168">
        <f t="shared" si="7"/>
        <v>35.881983082952722</v>
      </c>
    </row>
    <row r="503" spans="1:7" x14ac:dyDescent="0.25">
      <c r="A503" s="164" t="s">
        <v>1044</v>
      </c>
      <c r="B503" s="164" t="s">
        <v>1039</v>
      </c>
      <c r="C503" s="165">
        <v>138427</v>
      </c>
      <c r="D503" s="166" t="s">
        <v>92</v>
      </c>
      <c r="E503" s="165">
        <v>38219.281604267329</v>
      </c>
      <c r="F503" s="167">
        <v>20</v>
      </c>
      <c r="G503" s="168">
        <f t="shared" si="7"/>
        <v>191.09640802133666</v>
      </c>
    </row>
    <row r="504" spans="1:7" x14ac:dyDescent="0.25">
      <c r="A504" s="164" t="s">
        <v>237</v>
      </c>
      <c r="B504" s="164" t="s">
        <v>225</v>
      </c>
      <c r="C504" s="165">
        <v>332070</v>
      </c>
      <c r="D504" s="166" t="s">
        <v>96</v>
      </c>
      <c r="E504" s="165">
        <v>188489.47605431051</v>
      </c>
      <c r="F504" s="167">
        <v>53</v>
      </c>
      <c r="G504" s="168">
        <f t="shared" si="7"/>
        <v>355.64052085718964</v>
      </c>
    </row>
    <row r="505" spans="1:7" x14ac:dyDescent="0.25">
      <c r="A505" s="164" t="s">
        <v>432</v>
      </c>
      <c r="B505" s="164" t="s">
        <v>408</v>
      </c>
      <c r="C505" s="165">
        <v>110651</v>
      </c>
      <c r="D505" s="166" t="s">
        <v>96</v>
      </c>
      <c r="E505" s="165">
        <v>42133.721325910366</v>
      </c>
      <c r="F505" s="167">
        <v>66</v>
      </c>
      <c r="G505" s="168">
        <f t="shared" si="7"/>
        <v>63.838971705924791</v>
      </c>
    </row>
    <row r="506" spans="1:7" x14ac:dyDescent="0.25">
      <c r="A506" s="164" t="s">
        <v>751</v>
      </c>
      <c r="B506" s="164" t="s">
        <v>745</v>
      </c>
      <c r="C506" s="165">
        <v>129215</v>
      </c>
      <c r="D506" s="166" t="s">
        <v>92</v>
      </c>
      <c r="E506" s="165">
        <v>33917.048437828438</v>
      </c>
      <c r="F506" s="167">
        <v>76</v>
      </c>
      <c r="G506" s="168">
        <f t="shared" si="7"/>
        <v>44.627695312932154</v>
      </c>
    </row>
    <row r="507" spans="1:7" x14ac:dyDescent="0.25">
      <c r="A507" s="164" t="s">
        <v>1078</v>
      </c>
      <c r="B507" s="164" t="s">
        <v>80</v>
      </c>
      <c r="C507" s="165">
        <v>257620</v>
      </c>
      <c r="D507" s="166" t="s">
        <v>92</v>
      </c>
      <c r="E507" s="165">
        <v>148670.68469205924</v>
      </c>
      <c r="F507" s="167">
        <v>78</v>
      </c>
      <c r="G507" s="168">
        <f t="shared" si="7"/>
        <v>190.60344191289647</v>
      </c>
    </row>
    <row r="508" spans="1:7" x14ac:dyDescent="0.25">
      <c r="A508" s="164" t="s">
        <v>615</v>
      </c>
      <c r="B508" s="164" t="s">
        <v>77</v>
      </c>
      <c r="C508" s="165">
        <v>48360</v>
      </c>
      <c r="D508" s="166" t="s">
        <v>90</v>
      </c>
      <c r="E508" s="165">
        <v>16111.337994623565</v>
      </c>
      <c r="F508" s="167">
        <v>41</v>
      </c>
      <c r="G508" s="168">
        <f t="shared" si="7"/>
        <v>39.295946328350162</v>
      </c>
    </row>
    <row r="509" spans="1:7" x14ac:dyDescent="0.25">
      <c r="A509" s="164" t="s">
        <v>365</v>
      </c>
      <c r="B509" s="164" t="s">
        <v>357</v>
      </c>
      <c r="C509" s="165">
        <v>322768</v>
      </c>
      <c r="D509" s="166" t="s">
        <v>96</v>
      </c>
      <c r="E509" s="165">
        <v>170297.44071072192</v>
      </c>
      <c r="F509" s="167">
        <v>23</v>
      </c>
      <c r="G509" s="168">
        <f t="shared" si="7"/>
        <v>740.4236552640084</v>
      </c>
    </row>
    <row r="510" spans="1:7" x14ac:dyDescent="0.25">
      <c r="A510" s="164" t="s">
        <v>596</v>
      </c>
      <c r="B510" s="164" t="s">
        <v>77</v>
      </c>
      <c r="C510" s="165">
        <v>124994</v>
      </c>
      <c r="D510" s="166" t="s">
        <v>90</v>
      </c>
      <c r="E510" s="165">
        <v>71067.201017588552</v>
      </c>
      <c r="F510" s="167">
        <v>56</v>
      </c>
      <c r="G510" s="168">
        <f t="shared" si="7"/>
        <v>126.90571610283671</v>
      </c>
    </row>
    <row r="511" spans="1:7" x14ac:dyDescent="0.25">
      <c r="A511" s="164" t="s">
        <v>377</v>
      </c>
      <c r="B511" s="164" t="s">
        <v>72</v>
      </c>
      <c r="C511" s="165">
        <v>327799</v>
      </c>
      <c r="D511" s="166" t="s">
        <v>90</v>
      </c>
      <c r="E511" s="165">
        <v>102090.85240124137</v>
      </c>
      <c r="F511" s="167">
        <v>31</v>
      </c>
      <c r="G511" s="168">
        <f t="shared" si="7"/>
        <v>329.32533032658506</v>
      </c>
    </row>
    <row r="512" spans="1:7" x14ac:dyDescent="0.25">
      <c r="A512" s="164" t="s">
        <v>515</v>
      </c>
      <c r="B512" s="164" t="s">
        <v>516</v>
      </c>
      <c r="C512" s="165">
        <v>234191</v>
      </c>
      <c r="D512" s="166" t="s">
        <v>92</v>
      </c>
      <c r="E512" s="165">
        <v>160499.93204409146</v>
      </c>
      <c r="F512" s="167">
        <v>57</v>
      </c>
      <c r="G512" s="168">
        <f t="shared" si="7"/>
        <v>281.5788281475289</v>
      </c>
    </row>
    <row r="513" spans="1:7" x14ac:dyDescent="0.25">
      <c r="A513" s="164" t="s">
        <v>385</v>
      </c>
      <c r="B513" s="164" t="s">
        <v>72</v>
      </c>
      <c r="C513" s="165">
        <v>235474</v>
      </c>
      <c r="D513" s="166" t="s">
        <v>92</v>
      </c>
      <c r="E513" s="165">
        <v>150975.84770257585</v>
      </c>
      <c r="F513" s="167">
        <v>3</v>
      </c>
      <c r="G513" s="168">
        <f t="shared" si="7"/>
        <v>5032.5282567525283</v>
      </c>
    </row>
    <row r="514" spans="1:7" x14ac:dyDescent="0.25">
      <c r="A514" s="164" t="s">
        <v>553</v>
      </c>
      <c r="B514" s="164" t="s">
        <v>554</v>
      </c>
      <c r="C514" s="165">
        <v>72527</v>
      </c>
      <c r="D514" s="166" t="s">
        <v>92</v>
      </c>
      <c r="E514" s="165">
        <v>39796.723357910399</v>
      </c>
      <c r="F514" s="167">
        <v>26</v>
      </c>
      <c r="G514" s="168">
        <f t="shared" ref="G514:G577" si="8">E514*10%/F514</f>
        <v>153.0643206073477</v>
      </c>
    </row>
    <row r="515" spans="1:7" x14ac:dyDescent="0.25">
      <c r="A515" s="164" t="s">
        <v>691</v>
      </c>
      <c r="B515" s="164" t="s">
        <v>669</v>
      </c>
      <c r="C515" s="165">
        <v>230742</v>
      </c>
      <c r="D515" s="166" t="s">
        <v>92</v>
      </c>
      <c r="E515" s="165">
        <v>89336.626585367485</v>
      </c>
      <c r="F515" s="167">
        <v>1</v>
      </c>
      <c r="G515" s="168">
        <f t="shared" si="8"/>
        <v>8933.6626585367485</v>
      </c>
    </row>
    <row r="516" spans="1:7" x14ac:dyDescent="0.25">
      <c r="A516" s="164" t="s">
        <v>423</v>
      </c>
      <c r="B516" s="164" t="s">
        <v>408</v>
      </c>
      <c r="C516" s="165">
        <v>52007</v>
      </c>
      <c r="D516" s="166" t="s">
        <v>90</v>
      </c>
      <c r="E516" s="165">
        <v>31992.068513616596</v>
      </c>
      <c r="F516" s="167">
        <v>55</v>
      </c>
      <c r="G516" s="168">
        <f t="shared" si="8"/>
        <v>58.167397297484719</v>
      </c>
    </row>
    <row r="517" spans="1:7" x14ac:dyDescent="0.25">
      <c r="A517" s="164" t="s">
        <v>302</v>
      </c>
      <c r="B517" s="164" t="s">
        <v>68</v>
      </c>
      <c r="C517" s="165">
        <v>386267</v>
      </c>
      <c r="D517" s="166" t="s">
        <v>92</v>
      </c>
      <c r="E517" s="165">
        <v>102669.34792521827</v>
      </c>
      <c r="F517" s="167">
        <v>3</v>
      </c>
      <c r="G517" s="168">
        <f t="shared" si="8"/>
        <v>3422.311597507276</v>
      </c>
    </row>
    <row r="518" spans="1:7" x14ac:dyDescent="0.25">
      <c r="A518" s="164" t="s">
        <v>644</v>
      </c>
      <c r="B518" s="164" t="s">
        <v>624</v>
      </c>
      <c r="C518" s="165">
        <v>374888</v>
      </c>
      <c r="D518" s="166" t="s">
        <v>96</v>
      </c>
      <c r="E518" s="165">
        <v>227088.82306843679</v>
      </c>
      <c r="F518" s="167">
        <v>8</v>
      </c>
      <c r="G518" s="168">
        <f t="shared" si="8"/>
        <v>2838.6102883554599</v>
      </c>
    </row>
    <row r="519" spans="1:7" x14ac:dyDescent="0.25">
      <c r="A519" s="164" t="s">
        <v>162</v>
      </c>
      <c r="B519" s="164" t="s">
        <v>76</v>
      </c>
      <c r="C519" s="165">
        <v>70650</v>
      </c>
      <c r="D519" s="166" t="s">
        <v>92</v>
      </c>
      <c r="E519" s="165">
        <v>36319.212850649717</v>
      </c>
      <c r="F519" s="167">
        <v>59</v>
      </c>
      <c r="G519" s="168">
        <f t="shared" si="8"/>
        <v>61.557987882457148</v>
      </c>
    </row>
    <row r="520" spans="1:7" x14ac:dyDescent="0.25">
      <c r="A520" s="164" t="s">
        <v>374</v>
      </c>
      <c r="B520" s="164" t="s">
        <v>72</v>
      </c>
      <c r="C520" s="165">
        <v>145588</v>
      </c>
      <c r="D520" s="166" t="s">
        <v>92</v>
      </c>
      <c r="E520" s="165">
        <v>97267.567863793738</v>
      </c>
      <c r="F520" s="167">
        <v>73</v>
      </c>
      <c r="G520" s="168">
        <f t="shared" si="8"/>
        <v>133.24324364903251</v>
      </c>
    </row>
    <row r="521" spans="1:7" x14ac:dyDescent="0.25">
      <c r="A521" s="164" t="s">
        <v>1092</v>
      </c>
      <c r="B521" s="164" t="s">
        <v>1089</v>
      </c>
      <c r="C521" s="165">
        <v>241561</v>
      </c>
      <c r="D521" s="166" t="s">
        <v>96</v>
      </c>
      <c r="E521" s="165">
        <v>150438.39205928289</v>
      </c>
      <c r="F521" s="167">
        <v>72</v>
      </c>
      <c r="G521" s="168">
        <f t="shared" si="8"/>
        <v>208.94221119344849</v>
      </c>
    </row>
    <row r="522" spans="1:7" x14ac:dyDescent="0.25">
      <c r="A522" s="164" t="s">
        <v>566</v>
      </c>
      <c r="B522" s="164" t="s">
        <v>554</v>
      </c>
      <c r="C522" s="165">
        <v>251461</v>
      </c>
      <c r="D522" s="166" t="s">
        <v>92</v>
      </c>
      <c r="E522" s="165">
        <v>148837.51484074493</v>
      </c>
      <c r="F522" s="167">
        <v>52</v>
      </c>
      <c r="G522" s="168">
        <f t="shared" si="8"/>
        <v>286.22599007835566</v>
      </c>
    </row>
    <row r="523" spans="1:7" x14ac:dyDescent="0.25">
      <c r="A523" s="164" t="s">
        <v>594</v>
      </c>
      <c r="B523" s="164" t="s">
        <v>77</v>
      </c>
      <c r="C523" s="165">
        <v>317981</v>
      </c>
      <c r="D523" s="166" t="s">
        <v>92</v>
      </c>
      <c r="E523" s="165">
        <v>201828.37266073271</v>
      </c>
      <c r="F523" s="167">
        <v>8</v>
      </c>
      <c r="G523" s="168">
        <f t="shared" si="8"/>
        <v>2522.8546582591589</v>
      </c>
    </row>
    <row r="524" spans="1:7" x14ac:dyDescent="0.25">
      <c r="A524" s="164" t="s">
        <v>607</v>
      </c>
      <c r="B524" s="164" t="s">
        <v>77</v>
      </c>
      <c r="C524" s="165">
        <v>297507</v>
      </c>
      <c r="D524" s="166" t="s">
        <v>92</v>
      </c>
      <c r="E524" s="165">
        <v>112731.91790215323</v>
      </c>
      <c r="F524" s="167">
        <v>56</v>
      </c>
      <c r="G524" s="168">
        <f t="shared" si="8"/>
        <v>201.30699625384506</v>
      </c>
    </row>
    <row r="525" spans="1:7" x14ac:dyDescent="0.25">
      <c r="A525" s="164" t="s">
        <v>753</v>
      </c>
      <c r="B525" s="164" t="s">
        <v>745</v>
      </c>
      <c r="C525" s="165">
        <v>190841</v>
      </c>
      <c r="D525" s="166" t="s">
        <v>92</v>
      </c>
      <c r="E525" s="165">
        <v>44184.153858679107</v>
      </c>
      <c r="F525" s="167">
        <v>30</v>
      </c>
      <c r="G525" s="168">
        <f t="shared" si="8"/>
        <v>147.28051286226369</v>
      </c>
    </row>
    <row r="526" spans="1:7" x14ac:dyDescent="0.25">
      <c r="A526" s="164" t="s">
        <v>263</v>
      </c>
      <c r="B526" s="164" t="s">
        <v>79</v>
      </c>
      <c r="C526" s="165">
        <v>315366</v>
      </c>
      <c r="D526" s="166" t="s">
        <v>90</v>
      </c>
      <c r="E526" s="165">
        <v>124761.12353263237</v>
      </c>
      <c r="F526" s="167">
        <v>51</v>
      </c>
      <c r="G526" s="168">
        <f t="shared" si="8"/>
        <v>244.62965398555366</v>
      </c>
    </row>
    <row r="527" spans="1:7" x14ac:dyDescent="0.25">
      <c r="A527" s="164" t="s">
        <v>934</v>
      </c>
      <c r="B527" s="164" t="s">
        <v>918</v>
      </c>
      <c r="C527" s="165">
        <v>1663</v>
      </c>
      <c r="D527" s="166" t="s">
        <v>96</v>
      </c>
      <c r="E527" s="165">
        <v>689.01697173016282</v>
      </c>
      <c r="F527" s="167">
        <v>75</v>
      </c>
      <c r="G527" s="168">
        <f t="shared" si="8"/>
        <v>0.91868929564021717</v>
      </c>
    </row>
    <row r="528" spans="1:7" x14ac:dyDescent="0.25">
      <c r="A528" s="164" t="s">
        <v>398</v>
      </c>
      <c r="B528" s="164" t="s">
        <v>72</v>
      </c>
      <c r="C528" s="165">
        <v>228175</v>
      </c>
      <c r="D528" s="166" t="s">
        <v>96</v>
      </c>
      <c r="E528" s="165">
        <v>65906.626164552552</v>
      </c>
      <c r="F528" s="167">
        <v>37</v>
      </c>
      <c r="G528" s="168">
        <f t="shared" si="8"/>
        <v>178.12601666095284</v>
      </c>
    </row>
    <row r="529" spans="1:7" x14ac:dyDescent="0.25">
      <c r="A529" s="164" t="s">
        <v>220</v>
      </c>
      <c r="B529" s="164" t="s">
        <v>198</v>
      </c>
      <c r="C529" s="165">
        <v>101931</v>
      </c>
      <c r="D529" s="166" t="s">
        <v>92</v>
      </c>
      <c r="E529" s="165">
        <v>69798.030621131911</v>
      </c>
      <c r="F529" s="167">
        <v>51</v>
      </c>
      <c r="G529" s="168">
        <f t="shared" si="8"/>
        <v>136.85888357084687</v>
      </c>
    </row>
    <row r="530" spans="1:7" x14ac:dyDescent="0.25">
      <c r="A530" s="164" t="s">
        <v>844</v>
      </c>
      <c r="B530" s="164" t="s">
        <v>832</v>
      </c>
      <c r="C530" s="165">
        <v>10520</v>
      </c>
      <c r="D530" s="166" t="s">
        <v>92</v>
      </c>
      <c r="E530" s="165">
        <v>5355.3847896078096</v>
      </c>
      <c r="F530" s="167">
        <v>16</v>
      </c>
      <c r="G530" s="168">
        <f t="shared" si="8"/>
        <v>33.471154935048808</v>
      </c>
    </row>
    <row r="531" spans="1:7" x14ac:dyDescent="0.25">
      <c r="A531" s="164" t="s">
        <v>1068</v>
      </c>
      <c r="B531" s="164" t="s">
        <v>80</v>
      </c>
      <c r="C531" s="165">
        <v>16963</v>
      </c>
      <c r="D531" s="166" t="s">
        <v>92</v>
      </c>
      <c r="E531" s="165">
        <v>6287.3189179540886</v>
      </c>
      <c r="F531" s="167">
        <v>52</v>
      </c>
      <c r="G531" s="168">
        <f t="shared" si="8"/>
        <v>12.090997919142479</v>
      </c>
    </row>
    <row r="532" spans="1:7" x14ac:dyDescent="0.25">
      <c r="A532" s="164" t="s">
        <v>380</v>
      </c>
      <c r="B532" s="164" t="s">
        <v>72</v>
      </c>
      <c r="C532" s="165">
        <v>180252</v>
      </c>
      <c r="D532" s="166" t="s">
        <v>92</v>
      </c>
      <c r="E532" s="165">
        <v>79634.265296802245</v>
      </c>
      <c r="F532" s="167">
        <v>67</v>
      </c>
      <c r="G532" s="168">
        <f t="shared" si="8"/>
        <v>118.85711238328695</v>
      </c>
    </row>
    <row r="533" spans="1:7" x14ac:dyDescent="0.25">
      <c r="A533" s="164" t="s">
        <v>698</v>
      </c>
      <c r="B533" s="164" t="s">
        <v>669</v>
      </c>
      <c r="C533" s="165">
        <v>273346</v>
      </c>
      <c r="D533" s="166" t="s">
        <v>92</v>
      </c>
      <c r="E533" s="165">
        <v>187143.19089461619</v>
      </c>
      <c r="F533" s="167">
        <v>46</v>
      </c>
      <c r="G533" s="168">
        <f t="shared" si="8"/>
        <v>406.83302368394828</v>
      </c>
    </row>
    <row r="534" spans="1:7" x14ac:dyDescent="0.25">
      <c r="A534" s="164" t="s">
        <v>563</v>
      </c>
      <c r="B534" s="164" t="s">
        <v>554</v>
      </c>
      <c r="C534" s="165">
        <v>322113</v>
      </c>
      <c r="D534" s="166" t="s">
        <v>92</v>
      </c>
      <c r="E534" s="165">
        <v>208530.27936977675</v>
      </c>
      <c r="F534" s="167">
        <v>20</v>
      </c>
      <c r="G534" s="168">
        <f t="shared" si="8"/>
        <v>1042.6513968488839</v>
      </c>
    </row>
    <row r="535" spans="1:7" x14ac:dyDescent="0.25">
      <c r="A535" s="164" t="s">
        <v>999</v>
      </c>
      <c r="B535" s="164" t="s">
        <v>993</v>
      </c>
      <c r="C535" s="165">
        <v>268897</v>
      </c>
      <c r="D535" s="166" t="s">
        <v>96</v>
      </c>
      <c r="E535" s="165">
        <v>148842.30798209234</v>
      </c>
      <c r="F535" s="167">
        <v>75</v>
      </c>
      <c r="G535" s="168">
        <f t="shared" si="8"/>
        <v>198.45641064278979</v>
      </c>
    </row>
    <row r="536" spans="1:7" x14ac:dyDescent="0.25">
      <c r="A536" s="164" t="s">
        <v>146</v>
      </c>
      <c r="B536" s="164" t="s">
        <v>138</v>
      </c>
      <c r="C536" s="165">
        <v>352303</v>
      </c>
      <c r="D536" s="166" t="s">
        <v>92</v>
      </c>
      <c r="E536" s="165">
        <v>116430.53011964881</v>
      </c>
      <c r="F536" s="167">
        <v>30</v>
      </c>
      <c r="G536" s="168">
        <f t="shared" si="8"/>
        <v>388.10176706549612</v>
      </c>
    </row>
    <row r="537" spans="1:7" x14ac:dyDescent="0.25">
      <c r="A537" s="164" t="s">
        <v>567</v>
      </c>
      <c r="B537" s="164" t="s">
        <v>554</v>
      </c>
      <c r="C537" s="165">
        <v>123980</v>
      </c>
      <c r="D537" s="166" t="s">
        <v>92</v>
      </c>
      <c r="E537" s="165">
        <v>68327.718177207178</v>
      </c>
      <c r="F537" s="167">
        <v>29</v>
      </c>
      <c r="G537" s="168">
        <f t="shared" si="8"/>
        <v>235.61282130071442</v>
      </c>
    </row>
    <row r="538" spans="1:7" x14ac:dyDescent="0.25">
      <c r="A538" s="164" t="s">
        <v>217</v>
      </c>
      <c r="B538" s="164" t="s">
        <v>198</v>
      </c>
      <c r="C538" s="165">
        <v>394488</v>
      </c>
      <c r="D538" s="166" t="s">
        <v>96</v>
      </c>
      <c r="E538" s="165">
        <v>245092.20867675418</v>
      </c>
      <c r="F538" s="167">
        <v>33</v>
      </c>
      <c r="G538" s="168">
        <f t="shared" si="8"/>
        <v>742.70366265683094</v>
      </c>
    </row>
    <row r="539" spans="1:7" x14ac:dyDescent="0.25">
      <c r="A539" s="164" t="s">
        <v>195</v>
      </c>
      <c r="B539" s="164" t="s">
        <v>168</v>
      </c>
      <c r="C539" s="165">
        <v>141259</v>
      </c>
      <c r="D539" s="166" t="s">
        <v>96</v>
      </c>
      <c r="E539" s="165">
        <v>64957.803448411607</v>
      </c>
      <c r="F539" s="167">
        <v>74</v>
      </c>
      <c r="G539" s="168">
        <f t="shared" si="8"/>
        <v>87.780815470826511</v>
      </c>
    </row>
    <row r="540" spans="1:7" x14ac:dyDescent="0.25">
      <c r="A540" s="164" t="s">
        <v>529</v>
      </c>
      <c r="B540" s="164" t="s">
        <v>516</v>
      </c>
      <c r="C540" s="165">
        <v>328825</v>
      </c>
      <c r="D540" s="166" t="s">
        <v>92</v>
      </c>
      <c r="E540" s="165">
        <v>88258.677558767886</v>
      </c>
      <c r="F540" s="167">
        <v>65</v>
      </c>
      <c r="G540" s="168">
        <f t="shared" si="8"/>
        <v>135.78258085964291</v>
      </c>
    </row>
    <row r="541" spans="1:7" x14ac:dyDescent="0.25">
      <c r="A541" s="164" t="s">
        <v>470</v>
      </c>
      <c r="B541" s="164" t="s">
        <v>441</v>
      </c>
      <c r="C541" s="165">
        <v>84505</v>
      </c>
      <c r="D541" s="166" t="s">
        <v>92</v>
      </c>
      <c r="E541" s="165">
        <v>47061.829676151494</v>
      </c>
      <c r="F541" s="167">
        <v>53</v>
      </c>
      <c r="G541" s="168">
        <f t="shared" si="8"/>
        <v>88.795905049342437</v>
      </c>
    </row>
    <row r="542" spans="1:7" x14ac:dyDescent="0.25">
      <c r="A542" s="164" t="s">
        <v>893</v>
      </c>
      <c r="B542" s="164" t="s">
        <v>67</v>
      </c>
      <c r="C542" s="165">
        <v>197569</v>
      </c>
      <c r="D542" s="166" t="s">
        <v>92</v>
      </c>
      <c r="E542" s="165">
        <v>57954.496402907607</v>
      </c>
      <c r="F542" s="167">
        <v>49</v>
      </c>
      <c r="G542" s="168">
        <f t="shared" si="8"/>
        <v>118.27448245491348</v>
      </c>
    </row>
    <row r="543" spans="1:7" x14ac:dyDescent="0.25">
      <c r="A543" s="164" t="s">
        <v>321</v>
      </c>
      <c r="B543" s="164" t="s">
        <v>319</v>
      </c>
      <c r="C543" s="165">
        <v>284619</v>
      </c>
      <c r="D543" s="166" t="s">
        <v>96</v>
      </c>
      <c r="E543" s="165">
        <v>126245.73786952374</v>
      </c>
      <c r="F543" s="167">
        <v>47</v>
      </c>
      <c r="G543" s="168">
        <f t="shared" si="8"/>
        <v>268.6079529138803</v>
      </c>
    </row>
    <row r="544" spans="1:7" x14ac:dyDescent="0.25">
      <c r="A544" s="164" t="s">
        <v>219</v>
      </c>
      <c r="B544" s="164" t="s">
        <v>198</v>
      </c>
      <c r="C544" s="165">
        <v>40519</v>
      </c>
      <c r="D544" s="166" t="s">
        <v>96</v>
      </c>
      <c r="E544" s="165">
        <v>13508.842638088961</v>
      </c>
      <c r="F544" s="167">
        <v>54</v>
      </c>
      <c r="G544" s="168">
        <f t="shared" si="8"/>
        <v>25.016375255720302</v>
      </c>
    </row>
    <row r="545" spans="1:7" x14ac:dyDescent="0.25">
      <c r="A545" s="164" t="s">
        <v>785</v>
      </c>
      <c r="B545" s="164" t="s">
        <v>783</v>
      </c>
      <c r="C545" s="165">
        <v>161435</v>
      </c>
      <c r="D545" s="166" t="s">
        <v>92</v>
      </c>
      <c r="E545" s="165">
        <v>56453.411392128313</v>
      </c>
      <c r="F545" s="167">
        <v>46</v>
      </c>
      <c r="G545" s="168">
        <f t="shared" si="8"/>
        <v>122.724807374192</v>
      </c>
    </row>
    <row r="546" spans="1:7" x14ac:dyDescent="0.25">
      <c r="A546" s="164" t="s">
        <v>737</v>
      </c>
      <c r="B546" s="164" t="s">
        <v>81</v>
      </c>
      <c r="C546" s="165">
        <v>123239</v>
      </c>
      <c r="D546" s="166" t="s">
        <v>92</v>
      </c>
      <c r="E546" s="165">
        <v>43310.449303410773</v>
      </c>
      <c r="F546" s="167">
        <v>39</v>
      </c>
      <c r="G546" s="168">
        <f t="shared" si="8"/>
        <v>111.05243411130969</v>
      </c>
    </row>
    <row r="547" spans="1:7" x14ac:dyDescent="0.25">
      <c r="A547" s="164" t="s">
        <v>749</v>
      </c>
      <c r="B547" s="164" t="s">
        <v>745</v>
      </c>
      <c r="C547" s="165">
        <v>324214</v>
      </c>
      <c r="D547" s="166" t="s">
        <v>92</v>
      </c>
      <c r="E547" s="165">
        <v>74006.330607864918</v>
      </c>
      <c r="F547" s="167">
        <v>37</v>
      </c>
      <c r="G547" s="168">
        <f t="shared" si="8"/>
        <v>200.01710975098626</v>
      </c>
    </row>
    <row r="548" spans="1:7" x14ac:dyDescent="0.25">
      <c r="A548" s="164" t="s">
        <v>286</v>
      </c>
      <c r="B548" s="164" t="s">
        <v>79</v>
      </c>
      <c r="C548" s="165">
        <v>33576</v>
      </c>
      <c r="D548" s="166" t="s">
        <v>90</v>
      </c>
      <c r="E548" s="165">
        <v>11700.46766334536</v>
      </c>
      <c r="F548" s="167">
        <v>2</v>
      </c>
      <c r="G548" s="168">
        <f t="shared" si="8"/>
        <v>585.02338316726798</v>
      </c>
    </row>
    <row r="549" spans="1:7" x14ac:dyDescent="0.25">
      <c r="A549" s="164" t="s">
        <v>917</v>
      </c>
      <c r="B549" s="164" t="s">
        <v>918</v>
      </c>
      <c r="C549" s="165">
        <v>306097</v>
      </c>
      <c r="D549" s="166" t="s">
        <v>90</v>
      </c>
      <c r="E549" s="165">
        <v>168078.63241956546</v>
      </c>
      <c r="F549" s="167">
        <v>13</v>
      </c>
      <c r="G549" s="168">
        <f t="shared" si="8"/>
        <v>1292.9125570735805</v>
      </c>
    </row>
    <row r="550" spans="1:7" x14ac:dyDescent="0.25">
      <c r="A550" s="164" t="s">
        <v>488</v>
      </c>
      <c r="B550" s="164" t="s">
        <v>441</v>
      </c>
      <c r="C550" s="165">
        <v>28324</v>
      </c>
      <c r="D550" s="166" t="s">
        <v>96</v>
      </c>
      <c r="E550" s="165">
        <v>8160.2666294820319</v>
      </c>
      <c r="F550" s="167">
        <v>54</v>
      </c>
      <c r="G550" s="168">
        <f t="shared" si="8"/>
        <v>15.11160486941117</v>
      </c>
    </row>
    <row r="551" spans="1:7" x14ac:dyDescent="0.25">
      <c r="A551" s="164" t="s">
        <v>876</v>
      </c>
      <c r="B551" s="164" t="s">
        <v>67</v>
      </c>
      <c r="C551" s="165">
        <v>77433</v>
      </c>
      <c r="D551" s="166" t="s">
        <v>90</v>
      </c>
      <c r="E551" s="165">
        <v>33599.8639066631</v>
      </c>
      <c r="F551" s="167">
        <v>76</v>
      </c>
      <c r="G551" s="168">
        <f t="shared" si="8"/>
        <v>44.210347245609348</v>
      </c>
    </row>
    <row r="552" spans="1:7" x14ac:dyDescent="0.25">
      <c r="A552" s="164" t="s">
        <v>224</v>
      </c>
      <c r="B552" s="164" t="s">
        <v>225</v>
      </c>
      <c r="C552" s="165">
        <v>310740</v>
      </c>
      <c r="D552" s="166" t="s">
        <v>92</v>
      </c>
      <c r="E552" s="165">
        <v>140874.35164120828</v>
      </c>
      <c r="F552" s="167">
        <v>21</v>
      </c>
      <c r="G552" s="168">
        <f t="shared" si="8"/>
        <v>670.8302459105156</v>
      </c>
    </row>
    <row r="553" spans="1:7" x14ac:dyDescent="0.25">
      <c r="A553" s="164" t="s">
        <v>665</v>
      </c>
      <c r="B553" s="164" t="s">
        <v>656</v>
      </c>
      <c r="C553" s="165">
        <v>25703</v>
      </c>
      <c r="D553" s="166" t="s">
        <v>96</v>
      </c>
      <c r="E553" s="165">
        <v>8331.1869421214942</v>
      </c>
      <c r="F553" s="167">
        <v>40</v>
      </c>
      <c r="G553" s="168">
        <f t="shared" si="8"/>
        <v>20.827967355303734</v>
      </c>
    </row>
    <row r="554" spans="1:7" x14ac:dyDescent="0.25">
      <c r="A554" s="164" t="s">
        <v>700</v>
      </c>
      <c r="B554" s="164" t="s">
        <v>669</v>
      </c>
      <c r="C554" s="165">
        <v>121166</v>
      </c>
      <c r="D554" s="166" t="s">
        <v>96</v>
      </c>
      <c r="E554" s="165">
        <v>66171.878669388985</v>
      </c>
      <c r="F554" s="167">
        <v>77</v>
      </c>
      <c r="G554" s="168">
        <f t="shared" si="8"/>
        <v>85.937504765440252</v>
      </c>
    </row>
    <row r="555" spans="1:7" x14ac:dyDescent="0.25">
      <c r="A555" s="164" t="s">
        <v>581</v>
      </c>
      <c r="B555" s="164" t="s">
        <v>577</v>
      </c>
      <c r="C555" s="165">
        <v>356786</v>
      </c>
      <c r="D555" s="166" t="s">
        <v>92</v>
      </c>
      <c r="E555" s="165">
        <v>243618.72959775571</v>
      </c>
      <c r="F555" s="167">
        <v>55</v>
      </c>
      <c r="G555" s="168">
        <f t="shared" si="8"/>
        <v>442.94314472319223</v>
      </c>
    </row>
    <row r="556" spans="1:7" x14ac:dyDescent="0.25">
      <c r="A556" s="164" t="s">
        <v>853</v>
      </c>
      <c r="B556" s="164" t="s">
        <v>852</v>
      </c>
      <c r="C556" s="165">
        <v>133457</v>
      </c>
      <c r="D556" s="166" t="s">
        <v>92</v>
      </c>
      <c r="E556" s="165">
        <v>64343.41517937732</v>
      </c>
      <c r="F556" s="167">
        <v>23</v>
      </c>
      <c r="G556" s="168">
        <f t="shared" si="8"/>
        <v>279.75397904077096</v>
      </c>
    </row>
    <row r="557" spans="1:7" x14ac:dyDescent="0.25">
      <c r="A557" s="164" t="s">
        <v>164</v>
      </c>
      <c r="B557" s="164" t="s">
        <v>76</v>
      </c>
      <c r="C557" s="165">
        <v>291281</v>
      </c>
      <c r="D557" s="166" t="s">
        <v>92</v>
      </c>
      <c r="E557" s="165">
        <v>140978.94142543947</v>
      </c>
      <c r="F557" s="167">
        <v>55</v>
      </c>
      <c r="G557" s="168">
        <f t="shared" si="8"/>
        <v>256.32534804625362</v>
      </c>
    </row>
    <row r="558" spans="1:7" x14ac:dyDescent="0.25">
      <c r="A558" s="164" t="s">
        <v>639</v>
      </c>
      <c r="B558" s="164" t="s">
        <v>624</v>
      </c>
      <c r="C558" s="165">
        <v>358100</v>
      </c>
      <c r="D558" s="166" t="s">
        <v>90</v>
      </c>
      <c r="E558" s="165">
        <v>164179.39759257261</v>
      </c>
      <c r="F558" s="167">
        <v>79</v>
      </c>
      <c r="G558" s="168">
        <f t="shared" si="8"/>
        <v>207.82202226907924</v>
      </c>
    </row>
    <row r="559" spans="1:7" x14ac:dyDescent="0.25">
      <c r="A559" s="164" t="s">
        <v>1088</v>
      </c>
      <c r="B559" s="164" t="s">
        <v>1089</v>
      </c>
      <c r="C559" s="165">
        <v>399425</v>
      </c>
      <c r="D559" s="166" t="s">
        <v>96</v>
      </c>
      <c r="E559" s="165">
        <v>231756.96632201987</v>
      </c>
      <c r="F559" s="167">
        <v>14</v>
      </c>
      <c r="G559" s="168">
        <f t="shared" si="8"/>
        <v>1655.4069023001418</v>
      </c>
    </row>
    <row r="560" spans="1:7" x14ac:dyDescent="0.25">
      <c r="A560" s="164" t="s">
        <v>703</v>
      </c>
      <c r="B560" s="164" t="s">
        <v>669</v>
      </c>
      <c r="C560" s="165">
        <v>185060</v>
      </c>
      <c r="D560" s="166" t="s">
        <v>96</v>
      </c>
      <c r="E560" s="165">
        <v>121890.52155059049</v>
      </c>
      <c r="F560" s="167">
        <v>23</v>
      </c>
      <c r="G560" s="168">
        <f t="shared" si="8"/>
        <v>529.95878935039343</v>
      </c>
    </row>
    <row r="561" spans="1:7" x14ac:dyDescent="0.25">
      <c r="A561" s="164" t="s">
        <v>694</v>
      </c>
      <c r="B561" s="164" t="s">
        <v>669</v>
      </c>
      <c r="C561" s="165">
        <v>210090</v>
      </c>
      <c r="D561" s="166" t="s">
        <v>92</v>
      </c>
      <c r="E561" s="165">
        <v>117278.78798698322</v>
      </c>
      <c r="F561" s="167">
        <v>77</v>
      </c>
      <c r="G561" s="168">
        <f t="shared" si="8"/>
        <v>152.31011426880937</v>
      </c>
    </row>
    <row r="562" spans="1:7" x14ac:dyDescent="0.25">
      <c r="A562" s="164" t="s">
        <v>881</v>
      </c>
      <c r="B562" s="164" t="s">
        <v>67</v>
      </c>
      <c r="C562" s="165">
        <v>306397</v>
      </c>
      <c r="D562" s="166" t="s">
        <v>96</v>
      </c>
      <c r="E562" s="165">
        <v>149166.16945054336</v>
      </c>
      <c r="F562" s="167">
        <v>49</v>
      </c>
      <c r="G562" s="168">
        <f t="shared" si="8"/>
        <v>304.42075398070074</v>
      </c>
    </row>
    <row r="563" spans="1:7" x14ac:dyDescent="0.25">
      <c r="A563" s="164" t="s">
        <v>671</v>
      </c>
      <c r="B563" s="164" t="s">
        <v>669</v>
      </c>
      <c r="C563" s="165">
        <v>186669</v>
      </c>
      <c r="D563" s="166" t="s">
        <v>92</v>
      </c>
      <c r="E563" s="165">
        <v>111700.21597927835</v>
      </c>
      <c r="F563" s="167">
        <v>42</v>
      </c>
      <c r="G563" s="168">
        <f t="shared" si="8"/>
        <v>265.95289518875802</v>
      </c>
    </row>
    <row r="564" spans="1:7" x14ac:dyDescent="0.25">
      <c r="A564" s="164" t="s">
        <v>456</v>
      </c>
      <c r="B564" s="164" t="s">
        <v>441</v>
      </c>
      <c r="C564" s="165">
        <v>222231</v>
      </c>
      <c r="D564" s="166" t="s">
        <v>92</v>
      </c>
      <c r="E564" s="165">
        <v>65134.617910362736</v>
      </c>
      <c r="F564" s="167">
        <v>29</v>
      </c>
      <c r="G564" s="168">
        <f t="shared" si="8"/>
        <v>224.60213072538875</v>
      </c>
    </row>
    <row r="565" spans="1:7" x14ac:dyDescent="0.25">
      <c r="A565" s="164" t="s">
        <v>990</v>
      </c>
      <c r="B565" s="164" t="s">
        <v>985</v>
      </c>
      <c r="C565" s="165">
        <v>283949</v>
      </c>
      <c r="D565" s="166" t="s">
        <v>90</v>
      </c>
      <c r="E565" s="165">
        <v>189582.68532086554</v>
      </c>
      <c r="F565" s="167">
        <v>32</v>
      </c>
      <c r="G565" s="168">
        <f t="shared" si="8"/>
        <v>592.44589162770478</v>
      </c>
    </row>
    <row r="566" spans="1:7" x14ac:dyDescent="0.25">
      <c r="A566" s="164" t="s">
        <v>709</v>
      </c>
      <c r="B566" s="164" t="s">
        <v>705</v>
      </c>
      <c r="C566" s="165">
        <v>92591</v>
      </c>
      <c r="D566" s="166" t="s">
        <v>96</v>
      </c>
      <c r="E566" s="165">
        <v>20273.000258483524</v>
      </c>
      <c r="F566" s="167">
        <v>75</v>
      </c>
      <c r="G566" s="168">
        <f t="shared" si="8"/>
        <v>27.030667011311369</v>
      </c>
    </row>
    <row r="567" spans="1:7" x14ac:dyDescent="0.25">
      <c r="A567" s="164" t="s">
        <v>659</v>
      </c>
      <c r="B567" s="164" t="s">
        <v>656</v>
      </c>
      <c r="C567" s="165">
        <v>367690</v>
      </c>
      <c r="D567" s="166" t="s">
        <v>96</v>
      </c>
      <c r="E567" s="165">
        <v>225969.77533898898</v>
      </c>
      <c r="F567" s="167">
        <v>26</v>
      </c>
      <c r="G567" s="168">
        <f t="shared" si="8"/>
        <v>869.11452053457299</v>
      </c>
    </row>
    <row r="568" spans="1:7" x14ac:dyDescent="0.25">
      <c r="A568" s="164" t="s">
        <v>1087</v>
      </c>
      <c r="B568" s="164" t="s">
        <v>80</v>
      </c>
      <c r="C568" s="165">
        <v>45733</v>
      </c>
      <c r="D568" s="166" t="s">
        <v>92</v>
      </c>
      <c r="E568" s="165">
        <v>22903.222939876156</v>
      </c>
      <c r="F568" s="167">
        <v>15</v>
      </c>
      <c r="G568" s="168">
        <f t="shared" si="8"/>
        <v>152.68815293250771</v>
      </c>
    </row>
    <row r="569" spans="1:7" x14ac:dyDescent="0.25">
      <c r="A569" s="164" t="s">
        <v>1061</v>
      </c>
      <c r="B569" s="164" t="s">
        <v>1039</v>
      </c>
      <c r="C569" s="165">
        <v>146785</v>
      </c>
      <c r="D569" s="166" t="s">
        <v>90</v>
      </c>
      <c r="E569" s="165">
        <v>36348.798843485609</v>
      </c>
      <c r="F569" s="167">
        <v>12</v>
      </c>
      <c r="G569" s="168">
        <f t="shared" si="8"/>
        <v>302.90665702904676</v>
      </c>
    </row>
    <row r="570" spans="1:7" x14ac:dyDescent="0.25">
      <c r="A570" s="164" t="s">
        <v>452</v>
      </c>
      <c r="B570" s="164" t="s">
        <v>441</v>
      </c>
      <c r="C570" s="165">
        <v>146631</v>
      </c>
      <c r="D570" s="166" t="s">
        <v>92</v>
      </c>
      <c r="E570" s="165">
        <v>101252.09231887515</v>
      </c>
      <c r="F570" s="167">
        <v>12</v>
      </c>
      <c r="G570" s="168">
        <f t="shared" si="8"/>
        <v>843.76743599062627</v>
      </c>
    </row>
    <row r="571" spans="1:7" x14ac:dyDescent="0.25">
      <c r="A571" s="164" t="s">
        <v>233</v>
      </c>
      <c r="B571" s="164" t="s">
        <v>225</v>
      </c>
      <c r="C571" s="165">
        <v>247309</v>
      </c>
      <c r="D571" s="166" t="s">
        <v>96</v>
      </c>
      <c r="E571" s="165">
        <v>141500.22102658582</v>
      </c>
      <c r="F571" s="167">
        <v>64</v>
      </c>
      <c r="G571" s="168">
        <f t="shared" si="8"/>
        <v>221.09409535404035</v>
      </c>
    </row>
    <row r="572" spans="1:7" x14ac:dyDescent="0.25">
      <c r="A572" s="164" t="s">
        <v>988</v>
      </c>
      <c r="B572" s="164" t="s">
        <v>985</v>
      </c>
      <c r="C572" s="165">
        <v>344098</v>
      </c>
      <c r="D572" s="166" t="s">
        <v>96</v>
      </c>
      <c r="E572" s="165">
        <v>238738.55507206277</v>
      </c>
      <c r="F572" s="167">
        <v>10</v>
      </c>
      <c r="G572" s="168">
        <f t="shared" si="8"/>
        <v>2387.3855507206276</v>
      </c>
    </row>
    <row r="573" spans="1:7" x14ac:dyDescent="0.25">
      <c r="A573" s="164" t="s">
        <v>447</v>
      </c>
      <c r="B573" s="164" t="s">
        <v>441</v>
      </c>
      <c r="C573" s="165">
        <v>388113</v>
      </c>
      <c r="D573" s="166" t="s">
        <v>92</v>
      </c>
      <c r="E573" s="165">
        <v>165758.39580040096</v>
      </c>
      <c r="F573" s="167">
        <v>66</v>
      </c>
      <c r="G573" s="168">
        <f t="shared" si="8"/>
        <v>251.14908454606208</v>
      </c>
    </row>
    <row r="574" spans="1:7" x14ac:dyDescent="0.25">
      <c r="A574" s="164" t="s">
        <v>252</v>
      </c>
      <c r="B574" s="164" t="s">
        <v>79</v>
      </c>
      <c r="C574" s="165">
        <v>193598</v>
      </c>
      <c r="D574" s="166" t="s">
        <v>92</v>
      </c>
      <c r="E574" s="165">
        <v>65368.952698268491</v>
      </c>
      <c r="F574" s="167">
        <v>62</v>
      </c>
      <c r="G574" s="168">
        <f t="shared" si="8"/>
        <v>105.43379467462661</v>
      </c>
    </row>
    <row r="575" spans="1:7" x14ac:dyDescent="0.25">
      <c r="A575" s="164" t="s">
        <v>277</v>
      </c>
      <c r="B575" s="164" t="s">
        <v>79</v>
      </c>
      <c r="C575" s="165">
        <v>256678</v>
      </c>
      <c r="D575" s="166" t="s">
        <v>92</v>
      </c>
      <c r="E575" s="165">
        <v>57057.342028130784</v>
      </c>
      <c r="F575" s="167">
        <v>36</v>
      </c>
      <c r="G575" s="168">
        <f t="shared" si="8"/>
        <v>158.49261674480775</v>
      </c>
    </row>
    <row r="576" spans="1:7" x14ac:dyDescent="0.25">
      <c r="A576" s="164" t="s">
        <v>483</v>
      </c>
      <c r="B576" s="164" t="s">
        <v>441</v>
      </c>
      <c r="C576" s="165">
        <v>100540</v>
      </c>
      <c r="D576" s="166" t="s">
        <v>90</v>
      </c>
      <c r="E576" s="165">
        <v>49331.065016803826</v>
      </c>
      <c r="F576" s="167">
        <v>63</v>
      </c>
      <c r="G576" s="168">
        <f t="shared" si="8"/>
        <v>78.303277804450531</v>
      </c>
    </row>
    <row r="577" spans="1:7" x14ac:dyDescent="0.25">
      <c r="A577" s="164" t="s">
        <v>511</v>
      </c>
      <c r="B577" s="164" t="s">
        <v>493</v>
      </c>
      <c r="C577" s="165">
        <v>39835</v>
      </c>
      <c r="D577" s="166" t="s">
        <v>92</v>
      </c>
      <c r="E577" s="165">
        <v>8247.5457907806049</v>
      </c>
      <c r="F577" s="167">
        <v>72</v>
      </c>
      <c r="G577" s="168">
        <f t="shared" si="8"/>
        <v>11.454924709417506</v>
      </c>
    </row>
    <row r="578" spans="1:7" x14ac:dyDescent="0.25">
      <c r="A578" s="164" t="s">
        <v>777</v>
      </c>
      <c r="B578" s="164" t="s">
        <v>745</v>
      </c>
      <c r="C578" s="165">
        <v>80425</v>
      </c>
      <c r="D578" s="166" t="s">
        <v>92</v>
      </c>
      <c r="E578" s="165">
        <v>30280.004164979291</v>
      </c>
      <c r="F578" s="167">
        <v>12</v>
      </c>
      <c r="G578" s="168">
        <f t="shared" ref="G578:G641" si="9">E578*10%/F578</f>
        <v>252.33336804149408</v>
      </c>
    </row>
    <row r="579" spans="1:7" x14ac:dyDescent="0.25">
      <c r="A579" s="164" t="s">
        <v>126</v>
      </c>
      <c r="B579" s="164" t="s">
        <v>121</v>
      </c>
      <c r="C579" s="165">
        <v>314882</v>
      </c>
      <c r="D579" s="166" t="s">
        <v>92</v>
      </c>
      <c r="E579" s="165">
        <v>134480.49194953634</v>
      </c>
      <c r="F579" s="167">
        <v>78</v>
      </c>
      <c r="G579" s="168">
        <f t="shared" si="9"/>
        <v>172.4108871147902</v>
      </c>
    </row>
    <row r="580" spans="1:7" x14ac:dyDescent="0.25">
      <c r="A580" s="164" t="s">
        <v>450</v>
      </c>
      <c r="B580" s="164" t="s">
        <v>441</v>
      </c>
      <c r="C580" s="165">
        <v>332297</v>
      </c>
      <c r="D580" s="166" t="s">
        <v>92</v>
      </c>
      <c r="E580" s="165">
        <v>93244.805205334531</v>
      </c>
      <c r="F580" s="167">
        <v>24</v>
      </c>
      <c r="G580" s="168">
        <f t="shared" si="9"/>
        <v>388.52002168889391</v>
      </c>
    </row>
    <row r="581" spans="1:7" x14ac:dyDescent="0.25">
      <c r="A581" s="164" t="s">
        <v>987</v>
      </c>
      <c r="B581" s="164" t="s">
        <v>985</v>
      </c>
      <c r="C581" s="165">
        <v>289672</v>
      </c>
      <c r="D581" s="166" t="s">
        <v>92</v>
      </c>
      <c r="E581" s="165">
        <v>75206.945679496668</v>
      </c>
      <c r="F581" s="167">
        <v>21</v>
      </c>
      <c r="G581" s="168">
        <f t="shared" si="9"/>
        <v>358.12831275950799</v>
      </c>
    </row>
    <row r="582" spans="1:7" x14ac:dyDescent="0.25">
      <c r="A582" s="164" t="s">
        <v>787</v>
      </c>
      <c r="B582" s="164" t="s">
        <v>783</v>
      </c>
      <c r="C582" s="165">
        <v>116590</v>
      </c>
      <c r="D582" s="166" t="s">
        <v>92</v>
      </c>
      <c r="E582" s="165">
        <v>69528.435372429551</v>
      </c>
      <c r="F582" s="167">
        <v>70</v>
      </c>
      <c r="G582" s="168">
        <f t="shared" si="9"/>
        <v>99.326336246327941</v>
      </c>
    </row>
    <row r="583" spans="1:7" x14ac:dyDescent="0.25">
      <c r="A583" s="164" t="s">
        <v>324</v>
      </c>
      <c r="B583" s="164" t="s">
        <v>319</v>
      </c>
      <c r="C583" s="165">
        <v>290820</v>
      </c>
      <c r="D583" s="166" t="s">
        <v>92</v>
      </c>
      <c r="E583" s="165">
        <v>64578.278087144172</v>
      </c>
      <c r="F583" s="167">
        <v>38</v>
      </c>
      <c r="G583" s="168">
        <f t="shared" si="9"/>
        <v>169.94283707143202</v>
      </c>
    </row>
    <row r="584" spans="1:7" x14ac:dyDescent="0.25">
      <c r="A584" s="164" t="s">
        <v>774</v>
      </c>
      <c r="B584" s="164" t="s">
        <v>745</v>
      </c>
      <c r="C584" s="165">
        <v>170326</v>
      </c>
      <c r="D584" s="166" t="s">
        <v>96</v>
      </c>
      <c r="E584" s="165">
        <v>49096.506845305092</v>
      </c>
      <c r="F584" s="167">
        <v>12</v>
      </c>
      <c r="G584" s="168">
        <f t="shared" si="9"/>
        <v>409.13755704420913</v>
      </c>
    </row>
    <row r="585" spans="1:7" x14ac:dyDescent="0.25">
      <c r="A585" s="164" t="s">
        <v>132</v>
      </c>
      <c r="B585" s="164" t="s">
        <v>121</v>
      </c>
      <c r="C585" s="165">
        <v>54627</v>
      </c>
      <c r="D585" s="166" t="s">
        <v>96</v>
      </c>
      <c r="E585" s="165">
        <v>13245.05452618653</v>
      </c>
      <c r="F585" s="167">
        <v>55</v>
      </c>
      <c r="G585" s="168">
        <f t="shared" si="9"/>
        <v>24.081917320339148</v>
      </c>
    </row>
    <row r="586" spans="1:7" x14ac:dyDescent="0.25">
      <c r="A586" s="164" t="s">
        <v>758</v>
      </c>
      <c r="B586" s="164" t="s">
        <v>745</v>
      </c>
      <c r="C586" s="165">
        <v>150629</v>
      </c>
      <c r="D586" s="166" t="s">
        <v>96</v>
      </c>
      <c r="E586" s="165">
        <v>83496.351533936948</v>
      </c>
      <c r="F586" s="167">
        <v>20</v>
      </c>
      <c r="G586" s="168">
        <f t="shared" si="9"/>
        <v>417.48175766968478</v>
      </c>
    </row>
    <row r="587" spans="1:7" x14ac:dyDescent="0.25">
      <c r="A587" s="164" t="s">
        <v>956</v>
      </c>
      <c r="B587" s="164" t="s">
        <v>70</v>
      </c>
      <c r="C587" s="165">
        <v>286382</v>
      </c>
      <c r="D587" s="166" t="s">
        <v>92</v>
      </c>
      <c r="E587" s="165">
        <v>118442.95432435657</v>
      </c>
      <c r="F587" s="167">
        <v>21</v>
      </c>
      <c r="G587" s="168">
        <f t="shared" si="9"/>
        <v>564.0140682112218</v>
      </c>
    </row>
    <row r="588" spans="1:7" x14ac:dyDescent="0.25">
      <c r="A588" s="164" t="s">
        <v>534</v>
      </c>
      <c r="B588" s="164" t="s">
        <v>516</v>
      </c>
      <c r="C588" s="165">
        <v>159363</v>
      </c>
      <c r="D588" s="166" t="s">
        <v>90</v>
      </c>
      <c r="E588" s="165">
        <v>84360.827049606145</v>
      </c>
      <c r="F588" s="167">
        <v>14</v>
      </c>
      <c r="G588" s="168">
        <f t="shared" si="9"/>
        <v>602.5773360686153</v>
      </c>
    </row>
    <row r="589" spans="1:7" x14ac:dyDescent="0.25">
      <c r="A589" s="164" t="s">
        <v>382</v>
      </c>
      <c r="B589" s="164" t="s">
        <v>72</v>
      </c>
      <c r="C589" s="165">
        <v>166360</v>
      </c>
      <c r="D589" s="166" t="s">
        <v>90</v>
      </c>
      <c r="E589" s="165">
        <v>81042.13435030845</v>
      </c>
      <c r="F589" s="167">
        <v>68</v>
      </c>
      <c r="G589" s="168">
        <f t="shared" si="9"/>
        <v>119.17960933868891</v>
      </c>
    </row>
    <row r="590" spans="1:7" x14ac:dyDescent="0.25">
      <c r="A590" s="164" t="s">
        <v>509</v>
      </c>
      <c r="B590" s="164" t="s">
        <v>493</v>
      </c>
      <c r="C590" s="165">
        <v>143063</v>
      </c>
      <c r="D590" s="166" t="s">
        <v>92</v>
      </c>
      <c r="E590" s="165">
        <v>59823.450660814939</v>
      </c>
      <c r="F590" s="167">
        <v>16</v>
      </c>
      <c r="G590" s="168">
        <f t="shared" si="9"/>
        <v>373.89656663009339</v>
      </c>
    </row>
    <row r="591" spans="1:7" x14ac:dyDescent="0.25">
      <c r="A591" s="164" t="s">
        <v>708</v>
      </c>
      <c r="B591" s="164" t="s">
        <v>705</v>
      </c>
      <c r="C591" s="165">
        <v>225709</v>
      </c>
      <c r="D591" s="166" t="s">
        <v>92</v>
      </c>
      <c r="E591" s="165">
        <v>129591.73274739347</v>
      </c>
      <c r="F591" s="167">
        <v>5</v>
      </c>
      <c r="G591" s="168">
        <f t="shared" si="9"/>
        <v>2591.8346549478692</v>
      </c>
    </row>
    <row r="592" spans="1:7" x14ac:dyDescent="0.25">
      <c r="A592" s="164" t="s">
        <v>730</v>
      </c>
      <c r="B592" s="164" t="s">
        <v>81</v>
      </c>
      <c r="C592" s="165">
        <v>111545</v>
      </c>
      <c r="D592" s="166" t="s">
        <v>92</v>
      </c>
      <c r="E592" s="165">
        <v>39473.38755633252</v>
      </c>
      <c r="F592" s="167">
        <v>55</v>
      </c>
      <c r="G592" s="168">
        <f t="shared" si="9"/>
        <v>71.769795556968219</v>
      </c>
    </row>
    <row r="593" spans="1:7" x14ac:dyDescent="0.25">
      <c r="A593" s="164" t="s">
        <v>179</v>
      </c>
      <c r="B593" s="164" t="s">
        <v>168</v>
      </c>
      <c r="C593" s="165">
        <v>188641</v>
      </c>
      <c r="D593" s="166" t="s">
        <v>92</v>
      </c>
      <c r="E593" s="165">
        <v>97613.9692724005</v>
      </c>
      <c r="F593" s="167">
        <v>75</v>
      </c>
      <c r="G593" s="168">
        <f t="shared" si="9"/>
        <v>130.15195902986733</v>
      </c>
    </row>
    <row r="594" spans="1:7" x14ac:dyDescent="0.25">
      <c r="A594" s="164" t="s">
        <v>692</v>
      </c>
      <c r="B594" s="164" t="s">
        <v>669</v>
      </c>
      <c r="C594" s="165">
        <v>265103</v>
      </c>
      <c r="D594" s="166" t="s">
        <v>96</v>
      </c>
      <c r="E594" s="165">
        <v>137842.0243155291</v>
      </c>
      <c r="F594" s="167">
        <v>68</v>
      </c>
      <c r="G594" s="168">
        <f t="shared" si="9"/>
        <v>202.70885928754279</v>
      </c>
    </row>
    <row r="595" spans="1:7" x14ac:dyDescent="0.25">
      <c r="A595" s="164" t="s">
        <v>242</v>
      </c>
      <c r="B595" s="164" t="s">
        <v>225</v>
      </c>
      <c r="C595" s="165">
        <v>270647</v>
      </c>
      <c r="D595" s="166" t="s">
        <v>92</v>
      </c>
      <c r="E595" s="165">
        <v>177324.33279673403</v>
      </c>
      <c r="F595" s="167">
        <v>29</v>
      </c>
      <c r="G595" s="168">
        <f t="shared" si="9"/>
        <v>611.46321654046221</v>
      </c>
    </row>
    <row r="596" spans="1:7" x14ac:dyDescent="0.25">
      <c r="A596" s="164" t="s">
        <v>718</v>
      </c>
      <c r="B596" s="164" t="s">
        <v>81</v>
      </c>
      <c r="C596" s="165">
        <v>371953</v>
      </c>
      <c r="D596" s="166" t="s">
        <v>92</v>
      </c>
      <c r="E596" s="165">
        <v>77187.348911567111</v>
      </c>
      <c r="F596" s="167">
        <v>18</v>
      </c>
      <c r="G596" s="168">
        <f t="shared" si="9"/>
        <v>428.81860506426176</v>
      </c>
    </row>
    <row r="597" spans="1:7" x14ac:dyDescent="0.25">
      <c r="A597" s="164" t="s">
        <v>540</v>
      </c>
      <c r="B597" s="164" t="s">
        <v>516</v>
      </c>
      <c r="C597" s="165">
        <v>270971</v>
      </c>
      <c r="D597" s="166" t="s">
        <v>92</v>
      </c>
      <c r="E597" s="165">
        <v>117790.96191181953</v>
      </c>
      <c r="F597" s="167">
        <v>32</v>
      </c>
      <c r="G597" s="168">
        <f t="shared" si="9"/>
        <v>368.09675597443606</v>
      </c>
    </row>
    <row r="598" spans="1:7" x14ac:dyDescent="0.25">
      <c r="A598" s="164" t="s">
        <v>738</v>
      </c>
      <c r="B598" s="164" t="s">
        <v>81</v>
      </c>
      <c r="C598" s="165">
        <v>118237</v>
      </c>
      <c r="D598" s="166" t="s">
        <v>92</v>
      </c>
      <c r="E598" s="165">
        <v>42576.368634236343</v>
      </c>
      <c r="F598" s="167">
        <v>38</v>
      </c>
      <c r="G598" s="168">
        <f t="shared" si="9"/>
        <v>112.04307535325353</v>
      </c>
    </row>
    <row r="599" spans="1:7" x14ac:dyDescent="0.25">
      <c r="A599" s="164" t="s">
        <v>318</v>
      </c>
      <c r="B599" s="164" t="s">
        <v>319</v>
      </c>
      <c r="C599" s="165">
        <v>137327</v>
      </c>
      <c r="D599" s="166" t="s">
        <v>96</v>
      </c>
      <c r="E599" s="165">
        <v>50069.896025162947</v>
      </c>
      <c r="F599" s="167">
        <v>9</v>
      </c>
      <c r="G599" s="168">
        <f t="shared" si="9"/>
        <v>556.33217805736615</v>
      </c>
    </row>
    <row r="600" spans="1:7" x14ac:dyDescent="0.25">
      <c r="A600" s="164" t="s">
        <v>202</v>
      </c>
      <c r="B600" s="164" t="s">
        <v>198</v>
      </c>
      <c r="C600" s="165">
        <v>377035</v>
      </c>
      <c r="D600" s="166" t="s">
        <v>96</v>
      </c>
      <c r="E600" s="165">
        <v>174650.38757039633</v>
      </c>
      <c r="F600" s="167">
        <v>73</v>
      </c>
      <c r="G600" s="168">
        <f t="shared" si="9"/>
        <v>239.24710626081691</v>
      </c>
    </row>
    <row r="601" spans="1:7" x14ac:dyDescent="0.25">
      <c r="A601" s="164" t="s">
        <v>623</v>
      </c>
      <c r="B601" s="164" t="s">
        <v>624</v>
      </c>
      <c r="C601" s="165">
        <v>185663</v>
      </c>
      <c r="D601" s="166" t="s">
        <v>90</v>
      </c>
      <c r="E601" s="165">
        <v>63891.688053927668</v>
      </c>
      <c r="F601" s="167">
        <v>15</v>
      </c>
      <c r="G601" s="168">
        <f t="shared" si="9"/>
        <v>425.94458702618448</v>
      </c>
    </row>
    <row r="602" spans="1:7" x14ac:dyDescent="0.25">
      <c r="A602" s="164" t="s">
        <v>822</v>
      </c>
      <c r="B602" s="164" t="s">
        <v>817</v>
      </c>
      <c r="C602" s="165">
        <v>272951</v>
      </c>
      <c r="D602" s="166" t="s">
        <v>90</v>
      </c>
      <c r="E602" s="165">
        <v>116638.37218787998</v>
      </c>
      <c r="F602" s="167">
        <v>16</v>
      </c>
      <c r="G602" s="168">
        <f t="shared" si="9"/>
        <v>728.98982617424997</v>
      </c>
    </row>
    <row r="603" spans="1:7" x14ac:dyDescent="0.25">
      <c r="A603" s="164" t="s">
        <v>819</v>
      </c>
      <c r="B603" s="164" t="s">
        <v>817</v>
      </c>
      <c r="C603" s="165">
        <v>118678</v>
      </c>
      <c r="D603" s="166" t="s">
        <v>96</v>
      </c>
      <c r="E603" s="165">
        <v>65281.683872028494</v>
      </c>
      <c r="F603" s="167">
        <v>65</v>
      </c>
      <c r="G603" s="168">
        <f t="shared" si="9"/>
        <v>100.43335980312077</v>
      </c>
    </row>
    <row r="604" spans="1:7" x14ac:dyDescent="0.25">
      <c r="A604" s="164" t="s">
        <v>996</v>
      </c>
      <c r="B604" s="164" t="s">
        <v>993</v>
      </c>
      <c r="C604" s="165">
        <v>249836</v>
      </c>
      <c r="D604" s="166" t="s">
        <v>90</v>
      </c>
      <c r="E604" s="165">
        <v>161213.62992298685</v>
      </c>
      <c r="F604" s="167">
        <v>62</v>
      </c>
      <c r="G604" s="168">
        <f t="shared" si="9"/>
        <v>260.02198374675299</v>
      </c>
    </row>
    <row r="605" spans="1:7" x14ac:dyDescent="0.25">
      <c r="A605" s="164" t="s">
        <v>981</v>
      </c>
      <c r="B605" s="164" t="s">
        <v>969</v>
      </c>
      <c r="C605" s="165">
        <v>326834</v>
      </c>
      <c r="D605" s="166" t="s">
        <v>96</v>
      </c>
      <c r="E605" s="165">
        <v>145599.97611471897</v>
      </c>
      <c r="F605" s="167">
        <v>46</v>
      </c>
      <c r="G605" s="168">
        <f t="shared" si="9"/>
        <v>316.52168720591084</v>
      </c>
    </row>
    <row r="606" spans="1:7" x14ac:dyDescent="0.25">
      <c r="A606" s="164" t="s">
        <v>344</v>
      </c>
      <c r="B606" s="164" t="s">
        <v>342</v>
      </c>
      <c r="C606" s="165">
        <v>215405</v>
      </c>
      <c r="D606" s="166" t="s">
        <v>90</v>
      </c>
      <c r="E606" s="165">
        <v>58344.831417706955</v>
      </c>
      <c r="F606" s="167">
        <v>26</v>
      </c>
      <c r="G606" s="168">
        <f t="shared" si="9"/>
        <v>224.40319776041136</v>
      </c>
    </row>
    <row r="607" spans="1:7" x14ac:dyDescent="0.25">
      <c r="A607" s="164" t="s">
        <v>329</v>
      </c>
      <c r="B607" s="164" t="s">
        <v>319</v>
      </c>
      <c r="C607" s="165">
        <v>85696</v>
      </c>
      <c r="D607" s="166" t="s">
        <v>90</v>
      </c>
      <c r="E607" s="165">
        <v>36034.936465354527</v>
      </c>
      <c r="F607" s="167">
        <v>34</v>
      </c>
      <c r="G607" s="168">
        <f t="shared" si="9"/>
        <v>105.98510725104273</v>
      </c>
    </row>
    <row r="608" spans="1:7" x14ac:dyDescent="0.25">
      <c r="A608" s="164" t="s">
        <v>1003</v>
      </c>
      <c r="B608" s="164" t="s">
        <v>993</v>
      </c>
      <c r="C608" s="165">
        <v>230240</v>
      </c>
      <c r="D608" s="166" t="s">
        <v>92</v>
      </c>
      <c r="E608" s="165">
        <v>115078.26698408707</v>
      </c>
      <c r="F608" s="167">
        <v>23</v>
      </c>
      <c r="G608" s="168">
        <f t="shared" si="9"/>
        <v>500.3402912351612</v>
      </c>
    </row>
    <row r="609" spans="1:7" x14ac:dyDescent="0.25">
      <c r="A609" s="164" t="s">
        <v>348</v>
      </c>
      <c r="B609" s="164" t="s">
        <v>342</v>
      </c>
      <c r="C609" s="165">
        <v>192224</v>
      </c>
      <c r="D609" s="166" t="s">
        <v>96</v>
      </c>
      <c r="E609" s="165">
        <v>109030.55178167963</v>
      </c>
      <c r="F609" s="167">
        <v>63</v>
      </c>
      <c r="G609" s="168">
        <f t="shared" si="9"/>
        <v>173.06436790742799</v>
      </c>
    </row>
    <row r="610" spans="1:7" x14ac:dyDescent="0.25">
      <c r="A610" s="164" t="s">
        <v>571</v>
      </c>
      <c r="B610" s="164" t="s">
        <v>554</v>
      </c>
      <c r="C610" s="165">
        <v>39247</v>
      </c>
      <c r="D610" s="166" t="s">
        <v>92</v>
      </c>
      <c r="E610" s="165">
        <v>17684.738998079807</v>
      </c>
      <c r="F610" s="167">
        <v>71</v>
      </c>
      <c r="G610" s="168">
        <f t="shared" si="9"/>
        <v>24.908083095887054</v>
      </c>
    </row>
    <row r="611" spans="1:7" x14ac:dyDescent="0.25">
      <c r="A611" s="164" t="s">
        <v>304</v>
      </c>
      <c r="B611" s="164" t="s">
        <v>77</v>
      </c>
      <c r="C611" s="165">
        <v>288364</v>
      </c>
      <c r="D611" s="166" t="s">
        <v>96</v>
      </c>
      <c r="E611" s="165">
        <v>93659.538018951469</v>
      </c>
      <c r="F611" s="167">
        <v>33</v>
      </c>
      <c r="G611" s="168">
        <f t="shared" si="9"/>
        <v>283.81678187561056</v>
      </c>
    </row>
    <row r="612" spans="1:7" x14ac:dyDescent="0.25">
      <c r="A612" s="164" t="s">
        <v>618</v>
      </c>
      <c r="B612" s="164" t="s">
        <v>77</v>
      </c>
      <c r="C612" s="165">
        <v>316798</v>
      </c>
      <c r="D612" s="166" t="s">
        <v>96</v>
      </c>
      <c r="E612" s="165">
        <v>128979.24285407242</v>
      </c>
      <c r="F612" s="167">
        <v>62</v>
      </c>
      <c r="G612" s="168">
        <f t="shared" si="9"/>
        <v>208.03103686140716</v>
      </c>
    </row>
    <row r="613" spans="1:7" x14ac:dyDescent="0.25">
      <c r="A613" s="164" t="s">
        <v>887</v>
      </c>
      <c r="B613" s="164" t="s">
        <v>67</v>
      </c>
      <c r="C613" s="165">
        <v>114697</v>
      </c>
      <c r="D613" s="166" t="s">
        <v>92</v>
      </c>
      <c r="E613" s="165">
        <v>71337.05115985524</v>
      </c>
      <c r="F613" s="167">
        <v>65</v>
      </c>
      <c r="G613" s="168">
        <f t="shared" si="9"/>
        <v>109.74930947670038</v>
      </c>
    </row>
    <row r="614" spans="1:7" x14ac:dyDescent="0.25">
      <c r="A614" s="164" t="s">
        <v>194</v>
      </c>
      <c r="B614" s="164" t="s">
        <v>168</v>
      </c>
      <c r="C614" s="165">
        <v>235348</v>
      </c>
      <c r="D614" s="166" t="s">
        <v>92</v>
      </c>
      <c r="E614" s="165">
        <v>92796.440825553116</v>
      </c>
      <c r="F614" s="167">
        <v>30</v>
      </c>
      <c r="G614" s="168">
        <f t="shared" si="9"/>
        <v>309.32146941851045</v>
      </c>
    </row>
    <row r="615" spans="1:7" x14ac:dyDescent="0.25">
      <c r="A615" s="164" t="s">
        <v>279</v>
      </c>
      <c r="B615" s="164" t="s">
        <v>79</v>
      </c>
      <c r="C615" s="165">
        <v>297374</v>
      </c>
      <c r="D615" s="166" t="s">
        <v>96</v>
      </c>
      <c r="E615" s="165">
        <v>89355.955899934575</v>
      </c>
      <c r="F615" s="167">
        <v>44</v>
      </c>
      <c r="G615" s="168">
        <f t="shared" si="9"/>
        <v>203.08171795439677</v>
      </c>
    </row>
    <row r="616" spans="1:7" x14ac:dyDescent="0.25">
      <c r="A616" s="164" t="s">
        <v>1022</v>
      </c>
      <c r="B616" s="164" t="s">
        <v>1008</v>
      </c>
      <c r="C616" s="165">
        <v>358525</v>
      </c>
      <c r="D616" s="166" t="s">
        <v>90</v>
      </c>
      <c r="E616" s="165">
        <v>210065.24837173193</v>
      </c>
      <c r="F616" s="167">
        <v>41</v>
      </c>
      <c r="G616" s="168">
        <f t="shared" si="9"/>
        <v>512.35426432129736</v>
      </c>
    </row>
    <row r="617" spans="1:7" x14ac:dyDescent="0.25">
      <c r="A617" s="164" t="s">
        <v>379</v>
      </c>
      <c r="B617" s="164" t="s">
        <v>72</v>
      </c>
      <c r="C617" s="165">
        <v>33497</v>
      </c>
      <c r="D617" s="166" t="s">
        <v>96</v>
      </c>
      <c r="E617" s="165">
        <v>9352.5131651353877</v>
      </c>
      <c r="F617" s="167">
        <v>41</v>
      </c>
      <c r="G617" s="168">
        <f t="shared" si="9"/>
        <v>22.811007719842408</v>
      </c>
    </row>
    <row r="618" spans="1:7" x14ac:dyDescent="0.25">
      <c r="A618" s="164" t="s">
        <v>612</v>
      </c>
      <c r="B618" s="164" t="s">
        <v>77</v>
      </c>
      <c r="C618" s="165">
        <v>293944</v>
      </c>
      <c r="D618" s="166" t="s">
        <v>92</v>
      </c>
      <c r="E618" s="165">
        <v>170960.9731955422</v>
      </c>
      <c r="F618" s="167">
        <v>7</v>
      </c>
      <c r="G618" s="168">
        <f t="shared" si="9"/>
        <v>2442.2996170791744</v>
      </c>
    </row>
    <row r="619" spans="1:7" x14ac:dyDescent="0.25">
      <c r="A619" s="164" t="s">
        <v>527</v>
      </c>
      <c r="B619" s="164" t="s">
        <v>516</v>
      </c>
      <c r="C619" s="165">
        <v>82808</v>
      </c>
      <c r="D619" s="166" t="s">
        <v>90</v>
      </c>
      <c r="E619" s="165">
        <v>52561.634558913567</v>
      </c>
      <c r="F619" s="167">
        <v>62</v>
      </c>
      <c r="G619" s="168">
        <f t="shared" si="9"/>
        <v>84.776829933731577</v>
      </c>
    </row>
    <row r="620" spans="1:7" x14ac:dyDescent="0.25">
      <c r="A620" s="164" t="s">
        <v>278</v>
      </c>
      <c r="B620" s="164" t="s">
        <v>79</v>
      </c>
      <c r="C620" s="165">
        <v>192513</v>
      </c>
      <c r="D620" s="166" t="s">
        <v>92</v>
      </c>
      <c r="E620" s="165">
        <v>103235.55192928997</v>
      </c>
      <c r="F620" s="167">
        <v>23</v>
      </c>
      <c r="G620" s="168">
        <f t="shared" si="9"/>
        <v>448.85022577952162</v>
      </c>
    </row>
    <row r="621" spans="1:7" x14ac:dyDescent="0.25">
      <c r="A621" s="164" t="s">
        <v>761</v>
      </c>
      <c r="B621" s="164" t="s">
        <v>745</v>
      </c>
      <c r="C621" s="165">
        <v>311053</v>
      </c>
      <c r="D621" s="166" t="s">
        <v>90</v>
      </c>
      <c r="E621" s="165">
        <v>80693.506620762404</v>
      </c>
      <c r="F621" s="167">
        <v>1</v>
      </c>
      <c r="G621" s="168">
        <f t="shared" si="9"/>
        <v>8069.350662076241</v>
      </c>
    </row>
    <row r="622" spans="1:7" x14ac:dyDescent="0.25">
      <c r="A622" s="164" t="s">
        <v>478</v>
      </c>
      <c r="B622" s="164" t="s">
        <v>441</v>
      </c>
      <c r="C622" s="165">
        <v>352302</v>
      </c>
      <c r="D622" s="166" t="s">
        <v>96</v>
      </c>
      <c r="E622" s="165">
        <v>193981.44071947009</v>
      </c>
      <c r="F622" s="167">
        <v>70</v>
      </c>
      <c r="G622" s="168">
        <f t="shared" si="9"/>
        <v>277.11634388495725</v>
      </c>
    </row>
    <row r="623" spans="1:7" x14ac:dyDescent="0.25">
      <c r="A623" s="164" t="s">
        <v>1006</v>
      </c>
      <c r="B623" s="164" t="s">
        <v>993</v>
      </c>
      <c r="C623" s="165">
        <v>334657</v>
      </c>
      <c r="D623" s="166" t="s">
        <v>96</v>
      </c>
      <c r="E623" s="165">
        <v>139433.55663588166</v>
      </c>
      <c r="F623" s="167">
        <v>71</v>
      </c>
      <c r="G623" s="168">
        <f t="shared" si="9"/>
        <v>196.38529103645305</v>
      </c>
    </row>
    <row r="624" spans="1:7" x14ac:dyDescent="0.25">
      <c r="A624" s="164" t="s">
        <v>499</v>
      </c>
      <c r="B624" s="164" t="s">
        <v>493</v>
      </c>
      <c r="C624" s="165">
        <v>290756</v>
      </c>
      <c r="D624" s="166" t="s">
        <v>92</v>
      </c>
      <c r="E624" s="165">
        <v>143571.68816978889</v>
      </c>
      <c r="F624" s="167">
        <v>28</v>
      </c>
      <c r="G624" s="168">
        <f t="shared" si="9"/>
        <v>512.75602917781748</v>
      </c>
    </row>
    <row r="625" spans="1:7" x14ac:dyDescent="0.25">
      <c r="A625" s="164" t="s">
        <v>741</v>
      </c>
      <c r="B625" s="164" t="s">
        <v>81</v>
      </c>
      <c r="C625" s="165">
        <v>98430</v>
      </c>
      <c r="D625" s="166" t="s">
        <v>92</v>
      </c>
      <c r="E625" s="165">
        <v>36364.48921963539</v>
      </c>
      <c r="F625" s="167">
        <v>52</v>
      </c>
      <c r="G625" s="168">
        <f t="shared" si="9"/>
        <v>69.931710037760368</v>
      </c>
    </row>
    <row r="626" spans="1:7" x14ac:dyDescent="0.25">
      <c r="A626" s="164" t="s">
        <v>139</v>
      </c>
      <c r="B626" s="164" t="s">
        <v>138</v>
      </c>
      <c r="C626" s="165">
        <v>213604</v>
      </c>
      <c r="D626" s="166" t="s">
        <v>96</v>
      </c>
      <c r="E626" s="165">
        <v>144048.9598817529</v>
      </c>
      <c r="F626" s="167">
        <v>66</v>
      </c>
      <c r="G626" s="168">
        <f t="shared" si="9"/>
        <v>218.25599982083773</v>
      </c>
    </row>
    <row r="627" spans="1:7" x14ac:dyDescent="0.25">
      <c r="A627" s="164" t="s">
        <v>314</v>
      </c>
      <c r="B627" s="164" t="s">
        <v>68</v>
      </c>
      <c r="C627" s="165">
        <v>233350</v>
      </c>
      <c r="D627" s="166" t="s">
        <v>92</v>
      </c>
      <c r="E627" s="165">
        <v>49559.838362364149</v>
      </c>
      <c r="F627" s="167">
        <v>78</v>
      </c>
      <c r="G627" s="168">
        <f t="shared" si="9"/>
        <v>63.538254310723275</v>
      </c>
    </row>
    <row r="628" spans="1:7" x14ac:dyDescent="0.25">
      <c r="A628" s="164" t="s">
        <v>468</v>
      </c>
      <c r="B628" s="164" t="s">
        <v>441</v>
      </c>
      <c r="C628" s="165">
        <v>259293</v>
      </c>
      <c r="D628" s="166" t="s">
        <v>96</v>
      </c>
      <c r="E628" s="165">
        <v>98549.690863963609</v>
      </c>
      <c r="F628" s="167">
        <v>50</v>
      </c>
      <c r="G628" s="168">
        <f t="shared" si="9"/>
        <v>197.09938172792724</v>
      </c>
    </row>
    <row r="629" spans="1:7" x14ac:dyDescent="0.25">
      <c r="A629" s="164" t="s">
        <v>555</v>
      </c>
      <c r="B629" s="164" t="s">
        <v>554</v>
      </c>
      <c r="C629" s="165">
        <v>187019</v>
      </c>
      <c r="D629" s="166" t="s">
        <v>92</v>
      </c>
      <c r="E629" s="165">
        <v>126450.46924755551</v>
      </c>
      <c r="F629" s="167">
        <v>30</v>
      </c>
      <c r="G629" s="168">
        <f t="shared" si="9"/>
        <v>421.50156415851842</v>
      </c>
    </row>
    <row r="630" spans="1:7" x14ac:dyDescent="0.25">
      <c r="A630" s="164" t="s">
        <v>1018</v>
      </c>
      <c r="B630" s="164" t="s">
        <v>1008</v>
      </c>
      <c r="C630" s="165">
        <v>134719</v>
      </c>
      <c r="D630" s="166" t="s">
        <v>96</v>
      </c>
      <c r="E630" s="165">
        <v>37286.551246350122</v>
      </c>
      <c r="F630" s="167">
        <v>23</v>
      </c>
      <c r="G630" s="168">
        <f t="shared" si="9"/>
        <v>162.11544020152226</v>
      </c>
    </row>
    <row r="631" spans="1:7" x14ac:dyDescent="0.25">
      <c r="A631" s="164" t="s">
        <v>264</v>
      </c>
      <c r="B631" s="164" t="s">
        <v>79</v>
      </c>
      <c r="C631" s="165">
        <v>57349</v>
      </c>
      <c r="D631" s="166" t="s">
        <v>92</v>
      </c>
      <c r="E631" s="165">
        <v>33314.734217134734</v>
      </c>
      <c r="F631" s="167">
        <v>78</v>
      </c>
      <c r="G631" s="168">
        <f t="shared" si="9"/>
        <v>42.711197714275308</v>
      </c>
    </row>
    <row r="632" spans="1:7" x14ac:dyDescent="0.25">
      <c r="A632" s="164" t="s">
        <v>924</v>
      </c>
      <c r="B632" s="164" t="s">
        <v>918</v>
      </c>
      <c r="C632" s="165">
        <v>170189</v>
      </c>
      <c r="D632" s="166" t="s">
        <v>92</v>
      </c>
      <c r="E632" s="165">
        <v>63945.376580257165</v>
      </c>
      <c r="F632" s="167">
        <v>75</v>
      </c>
      <c r="G632" s="168">
        <f t="shared" si="9"/>
        <v>85.260502107009557</v>
      </c>
    </row>
    <row r="633" spans="1:7" x14ac:dyDescent="0.25">
      <c r="A633" s="164" t="s">
        <v>775</v>
      </c>
      <c r="B633" s="164" t="s">
        <v>745</v>
      </c>
      <c r="C633" s="165">
        <v>357247</v>
      </c>
      <c r="D633" s="166" t="s">
        <v>92</v>
      </c>
      <c r="E633" s="165">
        <v>192524.72991001912</v>
      </c>
      <c r="F633" s="167">
        <v>64</v>
      </c>
      <c r="G633" s="168">
        <f t="shared" si="9"/>
        <v>300.81989048440488</v>
      </c>
    </row>
    <row r="634" spans="1:7" x14ac:dyDescent="0.25">
      <c r="A634" s="164" t="s">
        <v>945</v>
      </c>
      <c r="B634" s="164" t="s">
        <v>70</v>
      </c>
      <c r="C634" s="165">
        <v>67981</v>
      </c>
      <c r="D634" s="166" t="s">
        <v>92</v>
      </c>
      <c r="E634" s="165">
        <v>37375.781831553053</v>
      </c>
      <c r="F634" s="167">
        <v>23</v>
      </c>
      <c r="G634" s="168">
        <f t="shared" si="9"/>
        <v>162.50339926762197</v>
      </c>
    </row>
    <row r="635" spans="1:7" x14ac:dyDescent="0.25">
      <c r="A635" s="164" t="s">
        <v>372</v>
      </c>
      <c r="B635" s="164" t="s">
        <v>357</v>
      </c>
      <c r="C635" s="165">
        <v>153651</v>
      </c>
      <c r="D635" s="166" t="s">
        <v>92</v>
      </c>
      <c r="E635" s="165">
        <v>76200.791337410585</v>
      </c>
      <c r="F635" s="167">
        <v>32</v>
      </c>
      <c r="G635" s="168">
        <f t="shared" si="9"/>
        <v>238.1274729294081</v>
      </c>
    </row>
    <row r="636" spans="1:7" x14ac:dyDescent="0.25">
      <c r="A636" s="164" t="s">
        <v>541</v>
      </c>
      <c r="B636" s="164" t="s">
        <v>516</v>
      </c>
      <c r="C636" s="165">
        <v>82596</v>
      </c>
      <c r="D636" s="166" t="s">
        <v>90</v>
      </c>
      <c r="E636" s="165">
        <v>43473.045047623302</v>
      </c>
      <c r="F636" s="167">
        <v>22</v>
      </c>
      <c r="G636" s="168">
        <f t="shared" si="9"/>
        <v>197.60475021646954</v>
      </c>
    </row>
    <row r="637" spans="1:7" x14ac:dyDescent="0.25">
      <c r="A637" s="164" t="s">
        <v>313</v>
      </c>
      <c r="B637" s="164" t="s">
        <v>68</v>
      </c>
      <c r="C637" s="165">
        <v>86372</v>
      </c>
      <c r="D637" s="166" t="s">
        <v>92</v>
      </c>
      <c r="E637" s="165">
        <v>40470.878596690738</v>
      </c>
      <c r="F637" s="167">
        <v>38</v>
      </c>
      <c r="G637" s="168">
        <f t="shared" si="9"/>
        <v>106.50231209655458</v>
      </c>
    </row>
    <row r="638" spans="1:7" x14ac:dyDescent="0.25">
      <c r="A638" s="164" t="s">
        <v>287</v>
      </c>
      <c r="B638" s="164" t="s">
        <v>79</v>
      </c>
      <c r="C638" s="165">
        <v>347238</v>
      </c>
      <c r="D638" s="166" t="s">
        <v>92</v>
      </c>
      <c r="E638" s="165">
        <v>233933.2819243921</v>
      </c>
      <c r="F638" s="167">
        <v>67</v>
      </c>
      <c r="G638" s="168">
        <f t="shared" si="9"/>
        <v>349.15415212595838</v>
      </c>
    </row>
    <row r="639" spans="1:7" x14ac:dyDescent="0.25">
      <c r="A639" s="164" t="s">
        <v>110</v>
      </c>
      <c r="B639" s="164" t="s">
        <v>69</v>
      </c>
      <c r="C639" s="165">
        <v>198032</v>
      </c>
      <c r="D639" s="166" t="s">
        <v>96</v>
      </c>
      <c r="E639" s="165">
        <v>48463.740483777525</v>
      </c>
      <c r="F639" s="167">
        <v>62</v>
      </c>
      <c r="G639" s="168">
        <f t="shared" si="9"/>
        <v>78.167323360931491</v>
      </c>
    </row>
    <row r="640" spans="1:7" x14ac:dyDescent="0.25">
      <c r="A640" s="164" t="s">
        <v>931</v>
      </c>
      <c r="B640" s="164" t="s">
        <v>918</v>
      </c>
      <c r="C640" s="165">
        <v>2363</v>
      </c>
      <c r="D640" s="166" t="s">
        <v>96</v>
      </c>
      <c r="E640" s="165">
        <v>854.55695593996438</v>
      </c>
      <c r="F640" s="167">
        <v>56</v>
      </c>
      <c r="G640" s="168">
        <f t="shared" si="9"/>
        <v>1.5259945641785078</v>
      </c>
    </row>
    <row r="641" spans="1:7" x14ac:dyDescent="0.25">
      <c r="A641" s="164" t="s">
        <v>173</v>
      </c>
      <c r="B641" s="164" t="s">
        <v>168</v>
      </c>
      <c r="C641" s="165">
        <v>74051</v>
      </c>
      <c r="D641" s="166" t="s">
        <v>92</v>
      </c>
      <c r="E641" s="165">
        <v>43600.074491856038</v>
      </c>
      <c r="F641" s="167">
        <v>72</v>
      </c>
      <c r="G641" s="168">
        <f t="shared" si="9"/>
        <v>60.55565901646672</v>
      </c>
    </row>
    <row r="642" spans="1:7" x14ac:dyDescent="0.25">
      <c r="A642" s="164" t="s">
        <v>557</v>
      </c>
      <c r="B642" s="164" t="s">
        <v>554</v>
      </c>
      <c r="C642" s="165">
        <v>297532</v>
      </c>
      <c r="D642" s="166" t="s">
        <v>96</v>
      </c>
      <c r="E642" s="165">
        <v>80877.474553944921</v>
      </c>
      <c r="F642" s="167">
        <v>14</v>
      </c>
      <c r="G642" s="168">
        <f t="shared" ref="G642:G705" si="10">E642*10%/F642</f>
        <v>577.69624681389234</v>
      </c>
    </row>
    <row r="643" spans="1:7" x14ac:dyDescent="0.25">
      <c r="A643" s="164" t="s">
        <v>343</v>
      </c>
      <c r="B643" s="164" t="s">
        <v>342</v>
      </c>
      <c r="C643" s="165">
        <v>117307</v>
      </c>
      <c r="D643" s="166" t="s">
        <v>92</v>
      </c>
      <c r="E643" s="165">
        <v>38849.057017163694</v>
      </c>
      <c r="F643" s="167">
        <v>60</v>
      </c>
      <c r="G643" s="168">
        <f t="shared" si="10"/>
        <v>64.748428361939489</v>
      </c>
    </row>
    <row r="644" spans="1:7" x14ac:dyDescent="0.25">
      <c r="A644" s="164" t="s">
        <v>411</v>
      </c>
      <c r="B644" s="164" t="s">
        <v>408</v>
      </c>
      <c r="C644" s="165">
        <v>15617</v>
      </c>
      <c r="D644" s="166" t="s">
        <v>96</v>
      </c>
      <c r="E644" s="165">
        <v>3466.2919877223894</v>
      </c>
      <c r="F644" s="167">
        <v>72</v>
      </c>
      <c r="G644" s="168">
        <f t="shared" si="10"/>
        <v>4.8142944273922081</v>
      </c>
    </row>
    <row r="645" spans="1:7" x14ac:dyDescent="0.25">
      <c r="A645" s="164" t="s">
        <v>170</v>
      </c>
      <c r="B645" s="164" t="s">
        <v>168</v>
      </c>
      <c r="C645" s="165">
        <v>328222</v>
      </c>
      <c r="D645" s="166" t="s">
        <v>92</v>
      </c>
      <c r="E645" s="165">
        <v>105830.85210473595</v>
      </c>
      <c r="F645" s="167">
        <v>16</v>
      </c>
      <c r="G645" s="168">
        <f t="shared" si="10"/>
        <v>661.4428256545998</v>
      </c>
    </row>
    <row r="646" spans="1:7" x14ac:dyDescent="0.25">
      <c r="A646" s="164" t="s">
        <v>127</v>
      </c>
      <c r="B646" s="164" t="s">
        <v>121</v>
      </c>
      <c r="C646" s="165">
        <v>93347</v>
      </c>
      <c r="D646" s="166" t="s">
        <v>96</v>
      </c>
      <c r="E646" s="165">
        <v>40539.115054874368</v>
      </c>
      <c r="F646" s="167">
        <v>70</v>
      </c>
      <c r="G646" s="168">
        <f t="shared" si="10"/>
        <v>57.913021506963382</v>
      </c>
    </row>
    <row r="647" spans="1:7" x14ac:dyDescent="0.25">
      <c r="A647" s="164" t="s">
        <v>864</v>
      </c>
      <c r="B647" s="164" t="s">
        <v>852</v>
      </c>
      <c r="C647" s="165">
        <v>150619</v>
      </c>
      <c r="D647" s="166" t="s">
        <v>92</v>
      </c>
      <c r="E647" s="165">
        <v>73596.616592768594</v>
      </c>
      <c r="F647" s="167">
        <v>48</v>
      </c>
      <c r="G647" s="168">
        <f t="shared" si="10"/>
        <v>153.32628456826791</v>
      </c>
    </row>
    <row r="648" spans="1:7" x14ac:dyDescent="0.25">
      <c r="A648" s="164" t="s">
        <v>928</v>
      </c>
      <c r="B648" s="164" t="s">
        <v>918</v>
      </c>
      <c r="C648" s="165">
        <v>43207</v>
      </c>
      <c r="D648" s="166" t="s">
        <v>90</v>
      </c>
      <c r="E648" s="165">
        <v>18213.498012649739</v>
      </c>
      <c r="F648" s="167">
        <v>55</v>
      </c>
      <c r="G648" s="168">
        <f t="shared" si="10"/>
        <v>33.11545093209044</v>
      </c>
    </row>
    <row r="649" spans="1:7" x14ac:dyDescent="0.25">
      <c r="A649" s="164" t="s">
        <v>880</v>
      </c>
      <c r="B649" s="164" t="s">
        <v>67</v>
      </c>
      <c r="C649" s="165">
        <v>90098</v>
      </c>
      <c r="D649" s="166" t="s">
        <v>92</v>
      </c>
      <c r="E649" s="165">
        <v>52078.984817289092</v>
      </c>
      <c r="F649" s="167">
        <v>17</v>
      </c>
      <c r="G649" s="168">
        <f t="shared" si="10"/>
        <v>306.34696951346524</v>
      </c>
    </row>
    <row r="650" spans="1:7" x14ac:dyDescent="0.25">
      <c r="A650" s="164" t="s">
        <v>1007</v>
      </c>
      <c r="B650" s="164" t="s">
        <v>1008</v>
      </c>
      <c r="C650" s="165">
        <v>92338</v>
      </c>
      <c r="D650" s="166" t="s">
        <v>96</v>
      </c>
      <c r="E650" s="165">
        <v>47843.262369895157</v>
      </c>
      <c r="F650" s="167">
        <v>72</v>
      </c>
      <c r="G650" s="168">
        <f t="shared" si="10"/>
        <v>66.448975513743278</v>
      </c>
    </row>
    <row r="651" spans="1:7" x14ac:dyDescent="0.25">
      <c r="A651" s="164" t="s">
        <v>625</v>
      </c>
      <c r="B651" s="164" t="s">
        <v>624</v>
      </c>
      <c r="C651" s="165">
        <v>230572</v>
      </c>
      <c r="D651" s="166" t="s">
        <v>92</v>
      </c>
      <c r="E651" s="165">
        <v>52511.810146420321</v>
      </c>
      <c r="F651" s="167">
        <v>53</v>
      </c>
      <c r="G651" s="168">
        <f t="shared" si="10"/>
        <v>99.078887068717592</v>
      </c>
    </row>
    <row r="652" spans="1:7" x14ac:dyDescent="0.25">
      <c r="A652" s="164" t="s">
        <v>495</v>
      </c>
      <c r="B652" s="164" t="s">
        <v>493</v>
      </c>
      <c r="C652" s="165">
        <v>11222</v>
      </c>
      <c r="D652" s="166" t="s">
        <v>90</v>
      </c>
      <c r="E652" s="165">
        <v>4175.1496438913773</v>
      </c>
      <c r="F652" s="167">
        <v>17</v>
      </c>
      <c r="G652" s="168">
        <f t="shared" si="10"/>
        <v>24.559703787596337</v>
      </c>
    </row>
    <row r="653" spans="1:7" x14ac:dyDescent="0.25">
      <c r="A653" s="164" t="s">
        <v>779</v>
      </c>
      <c r="B653" s="164" t="s">
        <v>745</v>
      </c>
      <c r="C653" s="165">
        <v>32134</v>
      </c>
      <c r="D653" s="166" t="s">
        <v>90</v>
      </c>
      <c r="E653" s="165">
        <v>20639.209838834005</v>
      </c>
      <c r="F653" s="167">
        <v>11</v>
      </c>
      <c r="G653" s="168">
        <f t="shared" si="10"/>
        <v>187.62918035303645</v>
      </c>
    </row>
    <row r="654" spans="1:7" x14ac:dyDescent="0.25">
      <c r="A654" s="164" t="s">
        <v>871</v>
      </c>
      <c r="B654" s="164" t="s">
        <v>852</v>
      </c>
      <c r="C654" s="165">
        <v>370937</v>
      </c>
      <c r="D654" s="166" t="s">
        <v>92</v>
      </c>
      <c r="E654" s="165">
        <v>86335.183931291496</v>
      </c>
      <c r="F654" s="167">
        <v>36</v>
      </c>
      <c r="G654" s="168">
        <f t="shared" si="10"/>
        <v>239.81995536469861</v>
      </c>
    </row>
    <row r="655" spans="1:7" x14ac:dyDescent="0.25">
      <c r="A655" s="164" t="s">
        <v>1060</v>
      </c>
      <c r="B655" s="164" t="s">
        <v>1039</v>
      </c>
      <c r="C655" s="165">
        <v>50501</v>
      </c>
      <c r="D655" s="166" t="s">
        <v>96</v>
      </c>
      <c r="E655" s="165">
        <v>19226.113831216229</v>
      </c>
      <c r="F655" s="167">
        <v>69</v>
      </c>
      <c r="G655" s="168">
        <f t="shared" si="10"/>
        <v>27.863933088719175</v>
      </c>
    </row>
    <row r="656" spans="1:7" x14ac:dyDescent="0.25">
      <c r="A656" s="164" t="s">
        <v>798</v>
      </c>
      <c r="B656" s="164" t="s">
        <v>783</v>
      </c>
      <c r="C656" s="165">
        <v>95580</v>
      </c>
      <c r="D656" s="166" t="s">
        <v>96</v>
      </c>
      <c r="E656" s="165">
        <v>31669.265930018955</v>
      </c>
      <c r="F656" s="167">
        <v>44</v>
      </c>
      <c r="G656" s="168">
        <f t="shared" si="10"/>
        <v>71.975604386406715</v>
      </c>
    </row>
    <row r="657" spans="1:7" x14ac:dyDescent="0.25">
      <c r="A657" s="164" t="s">
        <v>911</v>
      </c>
      <c r="B657" s="164" t="s">
        <v>902</v>
      </c>
      <c r="C657" s="165">
        <v>22372</v>
      </c>
      <c r="D657" s="166" t="s">
        <v>96</v>
      </c>
      <c r="E657" s="165">
        <v>9966.2431966985241</v>
      </c>
      <c r="F657" s="167">
        <v>36</v>
      </c>
      <c r="G657" s="168">
        <f t="shared" si="10"/>
        <v>27.684008879718121</v>
      </c>
    </row>
    <row r="658" spans="1:7" x14ac:dyDescent="0.25">
      <c r="A658" s="164" t="s">
        <v>754</v>
      </c>
      <c r="B658" s="164" t="s">
        <v>745</v>
      </c>
      <c r="C658" s="165">
        <v>37406</v>
      </c>
      <c r="D658" s="166" t="s">
        <v>90</v>
      </c>
      <c r="E658" s="165">
        <v>8252.1377123490947</v>
      </c>
      <c r="F658" s="167">
        <v>13</v>
      </c>
      <c r="G658" s="168">
        <f t="shared" si="10"/>
        <v>63.477982402685342</v>
      </c>
    </row>
    <row r="659" spans="1:7" x14ac:dyDescent="0.25">
      <c r="A659" s="164" t="s">
        <v>1049</v>
      </c>
      <c r="B659" s="164" t="s">
        <v>1039</v>
      </c>
      <c r="C659" s="165">
        <v>248481</v>
      </c>
      <c r="D659" s="166" t="s">
        <v>90</v>
      </c>
      <c r="E659" s="165">
        <v>81255.092538888683</v>
      </c>
      <c r="F659" s="167">
        <v>1</v>
      </c>
      <c r="G659" s="168">
        <f t="shared" si="10"/>
        <v>8125.5092538888684</v>
      </c>
    </row>
    <row r="660" spans="1:7" x14ac:dyDescent="0.25">
      <c r="A660" s="164" t="s">
        <v>1042</v>
      </c>
      <c r="B660" s="164" t="s">
        <v>1039</v>
      </c>
      <c r="C660" s="165">
        <v>254384</v>
      </c>
      <c r="D660" s="166" t="s">
        <v>96</v>
      </c>
      <c r="E660" s="165">
        <v>103675.73450016842</v>
      </c>
      <c r="F660" s="167">
        <v>1</v>
      </c>
      <c r="G660" s="168">
        <f t="shared" si="10"/>
        <v>10367.573450016842</v>
      </c>
    </row>
    <row r="661" spans="1:7" x14ac:dyDescent="0.25">
      <c r="A661" s="164" t="s">
        <v>1066</v>
      </c>
      <c r="B661" s="164" t="s">
        <v>1039</v>
      </c>
      <c r="C661" s="165">
        <v>85214</v>
      </c>
      <c r="D661" s="166" t="s">
        <v>90</v>
      </c>
      <c r="E661" s="165">
        <v>40715.105536379131</v>
      </c>
      <c r="F661" s="167">
        <v>58</v>
      </c>
      <c r="G661" s="168">
        <f t="shared" si="10"/>
        <v>70.198457821343339</v>
      </c>
    </row>
    <row r="662" spans="1:7" x14ac:dyDescent="0.25">
      <c r="A662" s="164" t="s">
        <v>693</v>
      </c>
      <c r="B662" s="164" t="s">
        <v>669</v>
      </c>
      <c r="C662" s="165">
        <v>43240</v>
      </c>
      <c r="D662" s="166" t="s">
        <v>92</v>
      </c>
      <c r="E662" s="165">
        <v>21121.151914143789</v>
      </c>
      <c r="F662" s="167">
        <v>79</v>
      </c>
      <c r="G662" s="168">
        <f t="shared" si="10"/>
        <v>26.735635334359227</v>
      </c>
    </row>
    <row r="663" spans="1:7" x14ac:dyDescent="0.25">
      <c r="A663" s="164" t="s">
        <v>293</v>
      </c>
      <c r="B663" s="164" t="s">
        <v>79</v>
      </c>
      <c r="C663" s="165">
        <v>340350</v>
      </c>
      <c r="D663" s="166" t="s">
        <v>90</v>
      </c>
      <c r="E663" s="165">
        <v>209476.12087257125</v>
      </c>
      <c r="F663" s="167">
        <v>49</v>
      </c>
      <c r="G663" s="168">
        <f t="shared" si="10"/>
        <v>427.50228749504339</v>
      </c>
    </row>
    <row r="664" spans="1:7" x14ac:dyDescent="0.25">
      <c r="A664" s="164" t="s">
        <v>941</v>
      </c>
      <c r="B664" s="164" t="s">
        <v>70</v>
      </c>
      <c r="C664" s="165">
        <v>5230</v>
      </c>
      <c r="D664" s="166" t="s">
        <v>96</v>
      </c>
      <c r="E664" s="165">
        <v>3613.0803605370711</v>
      </c>
      <c r="F664" s="167">
        <v>6</v>
      </c>
      <c r="G664" s="168">
        <f t="shared" si="10"/>
        <v>60.218006008951193</v>
      </c>
    </row>
    <row r="665" spans="1:7" x14ac:dyDescent="0.25">
      <c r="A665" s="164" t="s">
        <v>150</v>
      </c>
      <c r="B665" s="164" t="s">
        <v>76</v>
      </c>
      <c r="C665" s="165">
        <v>232749</v>
      </c>
      <c r="D665" s="166" t="s">
        <v>92</v>
      </c>
      <c r="E665" s="165">
        <v>53381.499815180236</v>
      </c>
      <c r="F665" s="167">
        <v>37</v>
      </c>
      <c r="G665" s="168">
        <f t="shared" si="10"/>
        <v>144.27432382481146</v>
      </c>
    </row>
    <row r="666" spans="1:7" x14ac:dyDescent="0.25">
      <c r="A666" s="164" t="s">
        <v>386</v>
      </c>
      <c r="B666" s="164" t="s">
        <v>72</v>
      </c>
      <c r="C666" s="165">
        <v>278852</v>
      </c>
      <c r="D666" s="166" t="s">
        <v>92</v>
      </c>
      <c r="E666" s="165">
        <v>184176.59735999536</v>
      </c>
      <c r="F666" s="167">
        <v>44</v>
      </c>
      <c r="G666" s="168">
        <f t="shared" si="10"/>
        <v>418.58317581817124</v>
      </c>
    </row>
    <row r="667" spans="1:7" x14ac:dyDescent="0.25">
      <c r="A667" s="164" t="s">
        <v>1034</v>
      </c>
      <c r="B667" s="164" t="s">
        <v>1024</v>
      </c>
      <c r="C667" s="165">
        <v>89566</v>
      </c>
      <c r="D667" s="166" t="s">
        <v>92</v>
      </c>
      <c r="E667" s="165">
        <v>45158.144317181133</v>
      </c>
      <c r="F667" s="167">
        <v>18</v>
      </c>
      <c r="G667" s="168">
        <f t="shared" si="10"/>
        <v>250.87857953989518</v>
      </c>
    </row>
    <row r="668" spans="1:7" x14ac:dyDescent="0.25">
      <c r="A668" s="164" t="s">
        <v>1090</v>
      </c>
      <c r="B668" s="164" t="s">
        <v>1089</v>
      </c>
      <c r="C668" s="165">
        <v>265655</v>
      </c>
      <c r="D668" s="166" t="s">
        <v>92</v>
      </c>
      <c r="E668" s="165">
        <v>74364.11405468607</v>
      </c>
      <c r="F668" s="167">
        <v>9</v>
      </c>
      <c r="G668" s="168">
        <f t="shared" si="10"/>
        <v>826.26793394095637</v>
      </c>
    </row>
    <row r="669" spans="1:7" x14ac:dyDescent="0.25">
      <c r="A669" s="164" t="s">
        <v>250</v>
      </c>
      <c r="B669" s="164" t="s">
        <v>79</v>
      </c>
      <c r="C669" s="165">
        <v>238246</v>
      </c>
      <c r="D669" s="166" t="s">
        <v>96</v>
      </c>
      <c r="E669" s="165">
        <v>126077.44913832628</v>
      </c>
      <c r="F669" s="167">
        <v>62</v>
      </c>
      <c r="G669" s="168">
        <f t="shared" si="10"/>
        <v>203.35072441665528</v>
      </c>
    </row>
    <row r="670" spans="1:7" x14ac:dyDescent="0.25">
      <c r="A670" s="164" t="s">
        <v>275</v>
      </c>
      <c r="B670" s="164" t="s">
        <v>79</v>
      </c>
      <c r="C670" s="165">
        <v>85149</v>
      </c>
      <c r="D670" s="166" t="s">
        <v>92</v>
      </c>
      <c r="E670" s="165">
        <v>48263.5988161442</v>
      </c>
      <c r="F670" s="167">
        <v>38</v>
      </c>
      <c r="G670" s="168">
        <f t="shared" si="10"/>
        <v>127.00947056880054</v>
      </c>
    </row>
    <row r="671" spans="1:7" x14ac:dyDescent="0.25">
      <c r="A671" s="164" t="s">
        <v>288</v>
      </c>
      <c r="B671" s="164" t="s">
        <v>79</v>
      </c>
      <c r="C671" s="165">
        <v>54213</v>
      </c>
      <c r="D671" s="166" t="s">
        <v>90</v>
      </c>
      <c r="E671" s="165">
        <v>21810.936636746115</v>
      </c>
      <c r="F671" s="167">
        <v>62</v>
      </c>
      <c r="G671" s="168">
        <f t="shared" si="10"/>
        <v>35.178930059267927</v>
      </c>
    </row>
    <row r="672" spans="1:7" x14ac:dyDescent="0.25">
      <c r="A672" s="164" t="s">
        <v>937</v>
      </c>
      <c r="B672" s="164" t="s">
        <v>918</v>
      </c>
      <c r="C672" s="165">
        <v>188558</v>
      </c>
      <c r="D672" s="166" t="s">
        <v>92</v>
      </c>
      <c r="E672" s="165">
        <v>66780.15313349347</v>
      </c>
      <c r="F672" s="167">
        <v>33</v>
      </c>
      <c r="G672" s="168">
        <f t="shared" si="10"/>
        <v>202.36410040452569</v>
      </c>
    </row>
    <row r="673" spans="1:7" x14ac:dyDescent="0.25">
      <c r="A673" s="164" t="s">
        <v>642</v>
      </c>
      <c r="B673" s="164" t="s">
        <v>624</v>
      </c>
      <c r="C673" s="165">
        <v>195492</v>
      </c>
      <c r="D673" s="166" t="s">
        <v>92</v>
      </c>
      <c r="E673" s="165">
        <v>42860.483531429141</v>
      </c>
      <c r="F673" s="167">
        <v>50</v>
      </c>
      <c r="G673" s="168">
        <f t="shared" si="10"/>
        <v>85.720967062858293</v>
      </c>
    </row>
    <row r="674" spans="1:7" x14ac:dyDescent="0.25">
      <c r="A674" s="164" t="s">
        <v>827</v>
      </c>
      <c r="B674" s="164" t="s">
        <v>817</v>
      </c>
      <c r="C674" s="165">
        <v>35911</v>
      </c>
      <c r="D674" s="166" t="s">
        <v>92</v>
      </c>
      <c r="E674" s="165">
        <v>8636.8999860870135</v>
      </c>
      <c r="F674" s="167">
        <v>51</v>
      </c>
      <c r="G674" s="168">
        <f t="shared" si="10"/>
        <v>16.935098011935324</v>
      </c>
    </row>
    <row r="675" spans="1:7" x14ac:dyDescent="0.25">
      <c r="A675" s="164" t="s">
        <v>879</v>
      </c>
      <c r="B675" s="164" t="s">
        <v>67</v>
      </c>
      <c r="C675" s="165">
        <v>174405</v>
      </c>
      <c r="D675" s="166" t="s">
        <v>96</v>
      </c>
      <c r="E675" s="165">
        <v>85968.679843787395</v>
      </c>
      <c r="F675" s="167">
        <v>3</v>
      </c>
      <c r="G675" s="168">
        <f t="shared" si="10"/>
        <v>2865.6226614595798</v>
      </c>
    </row>
    <row r="676" spans="1:7" x14ac:dyDescent="0.25">
      <c r="A676" s="164" t="s">
        <v>122</v>
      </c>
      <c r="B676" s="164" t="s">
        <v>121</v>
      </c>
      <c r="C676" s="165">
        <v>242118</v>
      </c>
      <c r="D676" s="166" t="s">
        <v>90</v>
      </c>
      <c r="E676" s="165">
        <v>147508.02609409386</v>
      </c>
      <c r="F676" s="167">
        <v>67</v>
      </c>
      <c r="G676" s="168">
        <f t="shared" si="10"/>
        <v>220.16123297625953</v>
      </c>
    </row>
    <row r="677" spans="1:7" x14ac:dyDescent="0.25">
      <c r="A677" s="164" t="s">
        <v>674</v>
      </c>
      <c r="B677" s="164" t="s">
        <v>669</v>
      </c>
      <c r="C677" s="165">
        <v>359969</v>
      </c>
      <c r="D677" s="166" t="s">
        <v>92</v>
      </c>
      <c r="E677" s="165">
        <v>129980.99263617466</v>
      </c>
      <c r="F677" s="167">
        <v>76</v>
      </c>
      <c r="G677" s="168">
        <f t="shared" si="10"/>
        <v>171.02762188970351</v>
      </c>
    </row>
    <row r="678" spans="1:7" x14ac:dyDescent="0.25">
      <c r="A678" s="164" t="s">
        <v>1079</v>
      </c>
      <c r="B678" s="164" t="s">
        <v>80</v>
      </c>
      <c r="C678" s="165">
        <v>336081</v>
      </c>
      <c r="D678" s="166" t="s">
        <v>92</v>
      </c>
      <c r="E678" s="165">
        <v>196831.1201665001</v>
      </c>
      <c r="F678" s="167">
        <v>9</v>
      </c>
      <c r="G678" s="168">
        <f t="shared" si="10"/>
        <v>2187.0124462944459</v>
      </c>
    </row>
    <row r="679" spans="1:7" x14ac:dyDescent="0.25">
      <c r="A679" s="164" t="s">
        <v>960</v>
      </c>
      <c r="B679" s="164" t="s">
        <v>70</v>
      </c>
      <c r="C679" s="165">
        <v>344096</v>
      </c>
      <c r="D679" s="166" t="s">
        <v>92</v>
      </c>
      <c r="E679" s="165">
        <v>107634.28597837336</v>
      </c>
      <c r="F679" s="167">
        <v>22</v>
      </c>
      <c r="G679" s="168">
        <f t="shared" si="10"/>
        <v>489.24675444715172</v>
      </c>
    </row>
    <row r="680" spans="1:7" x14ac:dyDescent="0.25">
      <c r="A680" s="164" t="s">
        <v>282</v>
      </c>
      <c r="B680" s="164" t="s">
        <v>79</v>
      </c>
      <c r="C680" s="165">
        <v>88319</v>
      </c>
      <c r="D680" s="166" t="s">
        <v>92</v>
      </c>
      <c r="E680" s="165">
        <v>20419.428457013008</v>
      </c>
      <c r="F680" s="167">
        <v>78</v>
      </c>
      <c r="G680" s="168">
        <f t="shared" si="10"/>
        <v>26.178754432067961</v>
      </c>
    </row>
    <row r="681" spans="1:7" x14ac:dyDescent="0.25">
      <c r="A681" s="164" t="s">
        <v>232</v>
      </c>
      <c r="B681" s="164" t="s">
        <v>225</v>
      </c>
      <c r="C681" s="165">
        <v>289330</v>
      </c>
      <c r="D681" s="166" t="s">
        <v>92</v>
      </c>
      <c r="E681" s="165">
        <v>131394.77652433532</v>
      </c>
      <c r="F681" s="167">
        <v>74</v>
      </c>
      <c r="G681" s="168">
        <f t="shared" si="10"/>
        <v>177.56050881666934</v>
      </c>
    </row>
    <row r="682" spans="1:7" x14ac:dyDescent="0.25">
      <c r="A682" s="164" t="s">
        <v>466</v>
      </c>
      <c r="B682" s="164" t="s">
        <v>441</v>
      </c>
      <c r="C682" s="165">
        <v>344123</v>
      </c>
      <c r="D682" s="166" t="s">
        <v>92</v>
      </c>
      <c r="E682" s="165">
        <v>238706.73728571014</v>
      </c>
      <c r="F682" s="167">
        <v>46</v>
      </c>
      <c r="G682" s="168">
        <f t="shared" si="10"/>
        <v>518.92768975154377</v>
      </c>
    </row>
    <row r="683" spans="1:7" x14ac:dyDescent="0.25">
      <c r="A683" s="164" t="s">
        <v>951</v>
      </c>
      <c r="B683" s="164" t="s">
        <v>70</v>
      </c>
      <c r="C683" s="165">
        <v>198047</v>
      </c>
      <c r="D683" s="166" t="s">
        <v>92</v>
      </c>
      <c r="E683" s="165">
        <v>61462.02005321483</v>
      </c>
      <c r="F683" s="167">
        <v>28</v>
      </c>
      <c r="G683" s="168">
        <f t="shared" si="10"/>
        <v>219.50721447576728</v>
      </c>
    </row>
    <row r="684" spans="1:7" x14ac:dyDescent="0.25">
      <c r="A684" s="164" t="s">
        <v>857</v>
      </c>
      <c r="B684" s="164" t="s">
        <v>852</v>
      </c>
      <c r="C684" s="165">
        <v>387896</v>
      </c>
      <c r="D684" s="166" t="s">
        <v>92</v>
      </c>
      <c r="E684" s="165">
        <v>115906.548814679</v>
      </c>
      <c r="F684" s="167">
        <v>40</v>
      </c>
      <c r="G684" s="168">
        <f t="shared" si="10"/>
        <v>289.76637203669753</v>
      </c>
    </row>
    <row r="685" spans="1:7" x14ac:dyDescent="0.25">
      <c r="A685" s="164" t="s">
        <v>710</v>
      </c>
      <c r="B685" s="164" t="s">
        <v>705</v>
      </c>
      <c r="C685" s="165">
        <v>235841</v>
      </c>
      <c r="D685" s="166" t="s">
        <v>90</v>
      </c>
      <c r="E685" s="165">
        <v>53481.273407202832</v>
      </c>
      <c r="F685" s="167">
        <v>19</v>
      </c>
      <c r="G685" s="168">
        <f t="shared" si="10"/>
        <v>281.48038635369915</v>
      </c>
    </row>
    <row r="686" spans="1:7" x14ac:dyDescent="0.25">
      <c r="A686" s="164" t="s">
        <v>439</v>
      </c>
      <c r="B686" s="164" t="s">
        <v>408</v>
      </c>
      <c r="C686" s="165">
        <v>285427</v>
      </c>
      <c r="D686" s="166" t="s">
        <v>96</v>
      </c>
      <c r="E686" s="165">
        <v>137332.08094099505</v>
      </c>
      <c r="F686" s="167">
        <v>76</v>
      </c>
      <c r="G686" s="168">
        <f t="shared" si="10"/>
        <v>180.70010650130928</v>
      </c>
    </row>
    <row r="687" spans="1:7" x14ac:dyDescent="0.25">
      <c r="A687" s="164" t="s">
        <v>307</v>
      </c>
      <c r="B687" s="164" t="s">
        <v>68</v>
      </c>
      <c r="C687" s="165">
        <v>14073</v>
      </c>
      <c r="D687" s="166" t="s">
        <v>92</v>
      </c>
      <c r="E687" s="165">
        <v>6016.5487132618173</v>
      </c>
      <c r="F687" s="167">
        <v>66</v>
      </c>
      <c r="G687" s="168">
        <f t="shared" si="10"/>
        <v>9.1159828988815406</v>
      </c>
    </row>
    <row r="688" spans="1:7" x14ac:dyDescent="0.25">
      <c r="A688" s="164" t="s">
        <v>927</v>
      </c>
      <c r="B688" s="164" t="s">
        <v>918</v>
      </c>
      <c r="C688" s="165">
        <v>14598</v>
      </c>
      <c r="D688" s="166" t="s">
        <v>92</v>
      </c>
      <c r="E688" s="165">
        <v>8442.9940617423163</v>
      </c>
      <c r="F688" s="167">
        <v>14</v>
      </c>
      <c r="G688" s="168">
        <f t="shared" si="10"/>
        <v>60.307100441016544</v>
      </c>
    </row>
    <row r="689" spans="1:7" x14ac:dyDescent="0.25">
      <c r="A689" s="164" t="s">
        <v>330</v>
      </c>
      <c r="B689" s="164" t="s">
        <v>319</v>
      </c>
      <c r="C689" s="165">
        <v>244741</v>
      </c>
      <c r="D689" s="166" t="s">
        <v>92</v>
      </c>
      <c r="E689" s="165">
        <v>155758.53724643466</v>
      </c>
      <c r="F689" s="167">
        <v>22</v>
      </c>
      <c r="G689" s="168">
        <f t="shared" si="10"/>
        <v>707.99335112015751</v>
      </c>
    </row>
    <row r="690" spans="1:7" x14ac:dyDescent="0.25">
      <c r="A690" s="164" t="s">
        <v>130</v>
      </c>
      <c r="B690" s="164" t="s">
        <v>121</v>
      </c>
      <c r="C690" s="165">
        <v>48677</v>
      </c>
      <c r="D690" s="166" t="s">
        <v>92</v>
      </c>
      <c r="E690" s="165">
        <v>31202.762491203535</v>
      </c>
      <c r="F690" s="167">
        <v>23</v>
      </c>
      <c r="G690" s="168">
        <f t="shared" si="10"/>
        <v>135.66418474436321</v>
      </c>
    </row>
    <row r="691" spans="1:7" x14ac:dyDescent="0.25">
      <c r="A691" s="164" t="s">
        <v>621</v>
      </c>
      <c r="B691" s="164" t="s">
        <v>77</v>
      </c>
      <c r="C691" s="165">
        <v>177103</v>
      </c>
      <c r="D691" s="166" t="s">
        <v>92</v>
      </c>
      <c r="E691" s="165">
        <v>53428.938974847668</v>
      </c>
      <c r="F691" s="167">
        <v>67</v>
      </c>
      <c r="G691" s="168">
        <f t="shared" si="10"/>
        <v>79.744685037086072</v>
      </c>
    </row>
    <row r="692" spans="1:7" x14ac:dyDescent="0.25">
      <c r="A692" s="164" t="s">
        <v>750</v>
      </c>
      <c r="B692" s="164" t="s">
        <v>745</v>
      </c>
      <c r="C692" s="165">
        <v>301378</v>
      </c>
      <c r="D692" s="166" t="s">
        <v>90</v>
      </c>
      <c r="E692" s="165">
        <v>68342.786732487759</v>
      </c>
      <c r="F692" s="167">
        <v>6</v>
      </c>
      <c r="G692" s="168">
        <f t="shared" si="10"/>
        <v>1139.0464455414628</v>
      </c>
    </row>
    <row r="693" spans="1:7" x14ac:dyDescent="0.25">
      <c r="A693" s="164" t="s">
        <v>784</v>
      </c>
      <c r="B693" s="164" t="s">
        <v>783</v>
      </c>
      <c r="C693" s="165">
        <v>11025</v>
      </c>
      <c r="D693" s="166" t="s">
        <v>96</v>
      </c>
      <c r="E693" s="165">
        <v>7393.9198164869304</v>
      </c>
      <c r="F693" s="167">
        <v>3</v>
      </c>
      <c r="G693" s="168">
        <f t="shared" si="10"/>
        <v>246.46399388289771</v>
      </c>
    </row>
    <row r="694" spans="1:7" x14ac:dyDescent="0.25">
      <c r="A694" s="164" t="s">
        <v>582</v>
      </c>
      <c r="B694" s="164" t="s">
        <v>577</v>
      </c>
      <c r="C694" s="165">
        <v>115771</v>
      </c>
      <c r="D694" s="166" t="s">
        <v>90</v>
      </c>
      <c r="E694" s="165">
        <v>38301.720941663087</v>
      </c>
      <c r="F694" s="167">
        <v>51</v>
      </c>
      <c r="G694" s="168">
        <f t="shared" si="10"/>
        <v>75.101413611104093</v>
      </c>
    </row>
    <row r="695" spans="1:7" x14ac:dyDescent="0.25">
      <c r="A695" s="164" t="s">
        <v>400</v>
      </c>
      <c r="B695" s="164" t="s">
        <v>72</v>
      </c>
      <c r="C695" s="165">
        <v>127696</v>
      </c>
      <c r="D695" s="166" t="s">
        <v>92</v>
      </c>
      <c r="E695" s="165">
        <v>56117.49304183021</v>
      </c>
      <c r="F695" s="167">
        <v>71</v>
      </c>
      <c r="G695" s="168">
        <f t="shared" si="10"/>
        <v>79.038722594127066</v>
      </c>
    </row>
    <row r="696" spans="1:7" x14ac:dyDescent="0.25">
      <c r="A696" s="164" t="s">
        <v>788</v>
      </c>
      <c r="B696" s="164" t="s">
        <v>783</v>
      </c>
      <c r="C696" s="165">
        <v>385165</v>
      </c>
      <c r="D696" s="166" t="s">
        <v>92</v>
      </c>
      <c r="E696" s="165">
        <v>217475.30551134553</v>
      </c>
      <c r="F696" s="167">
        <v>11</v>
      </c>
      <c r="G696" s="168">
        <f t="shared" si="10"/>
        <v>1977.0482319213231</v>
      </c>
    </row>
    <row r="697" spans="1:7" x14ac:dyDescent="0.25">
      <c r="A697" s="164" t="s">
        <v>1051</v>
      </c>
      <c r="B697" s="164" t="s">
        <v>1039</v>
      </c>
      <c r="C697" s="165">
        <v>137731</v>
      </c>
      <c r="D697" s="166" t="s">
        <v>92</v>
      </c>
      <c r="E697" s="165">
        <v>58538.532052702234</v>
      </c>
      <c r="F697" s="167">
        <v>31</v>
      </c>
      <c r="G697" s="168">
        <f t="shared" si="10"/>
        <v>188.8339743635556</v>
      </c>
    </row>
    <row r="698" spans="1:7" x14ac:dyDescent="0.25">
      <c r="A698" s="164" t="s">
        <v>812</v>
      </c>
      <c r="B698" s="164" t="s">
        <v>800</v>
      </c>
      <c r="C698" s="165">
        <v>304786</v>
      </c>
      <c r="D698" s="166" t="s">
        <v>92</v>
      </c>
      <c r="E698" s="165">
        <v>89176.446040467272</v>
      </c>
      <c r="F698" s="167">
        <v>30</v>
      </c>
      <c r="G698" s="168">
        <f t="shared" si="10"/>
        <v>297.25482013489091</v>
      </c>
    </row>
    <row r="699" spans="1:7" x14ac:dyDescent="0.25">
      <c r="A699" s="164" t="s">
        <v>767</v>
      </c>
      <c r="B699" s="164" t="s">
        <v>745</v>
      </c>
      <c r="C699" s="165">
        <v>397670</v>
      </c>
      <c r="D699" s="166" t="s">
        <v>92</v>
      </c>
      <c r="E699" s="165">
        <v>116977.32734319652</v>
      </c>
      <c r="F699" s="167">
        <v>11</v>
      </c>
      <c r="G699" s="168">
        <f t="shared" si="10"/>
        <v>1063.4302485745138</v>
      </c>
    </row>
    <row r="700" spans="1:7" x14ac:dyDescent="0.25">
      <c r="A700" s="164" t="s">
        <v>109</v>
      </c>
      <c r="B700" s="164" t="s">
        <v>69</v>
      </c>
      <c r="C700" s="165">
        <v>2626</v>
      </c>
      <c r="D700" s="166" t="s">
        <v>90</v>
      </c>
      <c r="E700" s="165">
        <v>1396.5545660740243</v>
      </c>
      <c r="F700" s="167">
        <v>31</v>
      </c>
      <c r="G700" s="168">
        <f t="shared" si="10"/>
        <v>4.5050147292710463</v>
      </c>
    </row>
    <row r="701" spans="1:7" x14ac:dyDescent="0.25">
      <c r="A701" s="164" t="s">
        <v>807</v>
      </c>
      <c r="B701" s="164" t="s">
        <v>800</v>
      </c>
      <c r="C701" s="165">
        <v>5933</v>
      </c>
      <c r="D701" s="166" t="s">
        <v>96</v>
      </c>
      <c r="E701" s="165">
        <v>1235.3382962720309</v>
      </c>
      <c r="F701" s="167">
        <v>44</v>
      </c>
      <c r="G701" s="168">
        <f t="shared" si="10"/>
        <v>2.8075870369818885</v>
      </c>
    </row>
    <row r="702" spans="1:7" x14ac:dyDescent="0.25">
      <c r="A702" s="164" t="s">
        <v>813</v>
      </c>
      <c r="B702" s="164" t="s">
        <v>800</v>
      </c>
      <c r="C702" s="165">
        <v>136562</v>
      </c>
      <c r="D702" s="166" t="s">
        <v>92</v>
      </c>
      <c r="E702" s="165">
        <v>87942.803759867806</v>
      </c>
      <c r="F702" s="167">
        <v>34</v>
      </c>
      <c r="G702" s="168">
        <f t="shared" si="10"/>
        <v>258.65530517608175</v>
      </c>
    </row>
    <row r="703" spans="1:7" x14ac:dyDescent="0.25">
      <c r="A703" s="164" t="s">
        <v>851</v>
      </c>
      <c r="B703" s="164" t="s">
        <v>852</v>
      </c>
      <c r="C703" s="165">
        <v>137900</v>
      </c>
      <c r="D703" s="166" t="s">
        <v>92</v>
      </c>
      <c r="E703" s="165">
        <v>62254.394684708124</v>
      </c>
      <c r="F703" s="167">
        <v>36</v>
      </c>
      <c r="G703" s="168">
        <f t="shared" si="10"/>
        <v>172.92887412418926</v>
      </c>
    </row>
    <row r="704" spans="1:7" x14ac:dyDescent="0.25">
      <c r="A704" s="164" t="s">
        <v>528</v>
      </c>
      <c r="B704" s="164" t="s">
        <v>516</v>
      </c>
      <c r="C704" s="165">
        <v>151754</v>
      </c>
      <c r="D704" s="166" t="s">
        <v>92</v>
      </c>
      <c r="E704" s="165">
        <v>40607.118081500368</v>
      </c>
      <c r="F704" s="167">
        <v>27</v>
      </c>
      <c r="G704" s="168">
        <f t="shared" si="10"/>
        <v>150.39673363518656</v>
      </c>
    </row>
    <row r="705" spans="1:7" x14ac:dyDescent="0.25">
      <c r="A705" s="164" t="s">
        <v>995</v>
      </c>
      <c r="B705" s="164" t="s">
        <v>993</v>
      </c>
      <c r="C705" s="165">
        <v>393255</v>
      </c>
      <c r="D705" s="166" t="s">
        <v>90</v>
      </c>
      <c r="E705" s="165">
        <v>123602.90124721255</v>
      </c>
      <c r="F705" s="167">
        <v>7</v>
      </c>
      <c r="G705" s="168">
        <f t="shared" si="10"/>
        <v>1765.7557321030365</v>
      </c>
    </row>
    <row r="706" spans="1:7" x14ac:dyDescent="0.25">
      <c r="A706" s="164" t="s">
        <v>729</v>
      </c>
      <c r="B706" s="164" t="s">
        <v>81</v>
      </c>
      <c r="C706" s="165">
        <v>252626</v>
      </c>
      <c r="D706" s="166" t="s">
        <v>92</v>
      </c>
      <c r="E706" s="165">
        <v>159123.18000856502</v>
      </c>
      <c r="F706" s="167">
        <v>26</v>
      </c>
      <c r="G706" s="168">
        <f t="shared" ref="G706:G769" si="11">E706*10%/F706</f>
        <v>612.01223080217324</v>
      </c>
    </row>
    <row r="707" spans="1:7" x14ac:dyDescent="0.25">
      <c r="A707" s="164" t="s">
        <v>106</v>
      </c>
      <c r="B707" s="164" t="s">
        <v>89</v>
      </c>
      <c r="C707" s="165">
        <v>374608</v>
      </c>
      <c r="D707" s="166" t="s">
        <v>92</v>
      </c>
      <c r="E707" s="165">
        <v>229236.43070795358</v>
      </c>
      <c r="F707" s="167">
        <v>28</v>
      </c>
      <c r="G707" s="168">
        <f t="shared" si="11"/>
        <v>818.70153824269141</v>
      </c>
    </row>
    <row r="708" spans="1:7" x14ac:dyDescent="0.25">
      <c r="A708" s="164" t="s">
        <v>830</v>
      </c>
      <c r="B708" s="164" t="s">
        <v>817</v>
      </c>
      <c r="C708" s="165">
        <v>103591</v>
      </c>
      <c r="D708" s="166" t="s">
        <v>90</v>
      </c>
      <c r="E708" s="165">
        <v>45077.494980749951</v>
      </c>
      <c r="F708" s="167">
        <v>52</v>
      </c>
      <c r="G708" s="168">
        <f t="shared" si="11"/>
        <v>86.687490347596068</v>
      </c>
    </row>
    <row r="709" spans="1:7" x14ac:dyDescent="0.25">
      <c r="A709" s="164" t="s">
        <v>816</v>
      </c>
      <c r="B709" s="164" t="s">
        <v>817</v>
      </c>
      <c r="C709" s="165">
        <v>19405</v>
      </c>
      <c r="D709" s="166" t="s">
        <v>92</v>
      </c>
      <c r="E709" s="165">
        <v>5495.3093929302213</v>
      </c>
      <c r="F709" s="167">
        <v>50</v>
      </c>
      <c r="G709" s="168">
        <f t="shared" si="11"/>
        <v>10.990618785860443</v>
      </c>
    </row>
    <row r="710" spans="1:7" x14ac:dyDescent="0.25">
      <c r="A710" s="164" t="s">
        <v>595</v>
      </c>
      <c r="B710" s="164" t="s">
        <v>77</v>
      </c>
      <c r="C710" s="165">
        <v>120495</v>
      </c>
      <c r="D710" s="166" t="s">
        <v>92</v>
      </c>
      <c r="E710" s="165">
        <v>28319.065608157627</v>
      </c>
      <c r="F710" s="167">
        <v>26</v>
      </c>
      <c r="G710" s="168">
        <f t="shared" si="11"/>
        <v>108.91948310829858</v>
      </c>
    </row>
    <row r="711" spans="1:7" x14ac:dyDescent="0.25">
      <c r="A711" s="164" t="s">
        <v>1067</v>
      </c>
      <c r="B711" s="164" t="s">
        <v>1039</v>
      </c>
      <c r="C711" s="165">
        <v>284430</v>
      </c>
      <c r="D711" s="166" t="s">
        <v>96</v>
      </c>
      <c r="E711" s="165">
        <v>150898.67408083566</v>
      </c>
      <c r="F711" s="167">
        <v>35</v>
      </c>
      <c r="G711" s="168">
        <f t="shared" si="11"/>
        <v>431.13906880238761</v>
      </c>
    </row>
    <row r="712" spans="1:7" x14ac:dyDescent="0.25">
      <c r="A712" s="164" t="s">
        <v>538</v>
      </c>
      <c r="B712" s="164" t="s">
        <v>516</v>
      </c>
      <c r="C712" s="165">
        <v>310519</v>
      </c>
      <c r="D712" s="166" t="s">
        <v>92</v>
      </c>
      <c r="E712" s="165">
        <v>119896.49604120411</v>
      </c>
      <c r="F712" s="167">
        <v>67</v>
      </c>
      <c r="G712" s="168">
        <f t="shared" si="11"/>
        <v>178.94999409134942</v>
      </c>
    </row>
    <row r="713" spans="1:7" x14ac:dyDescent="0.25">
      <c r="A713" s="164" t="s">
        <v>259</v>
      </c>
      <c r="B713" s="164" t="s">
        <v>79</v>
      </c>
      <c r="C713" s="165">
        <v>9104</v>
      </c>
      <c r="D713" s="166" t="s">
        <v>90</v>
      </c>
      <c r="E713" s="165">
        <v>2370.5567603379368</v>
      </c>
      <c r="F713" s="167">
        <v>10</v>
      </c>
      <c r="G713" s="168">
        <f t="shared" si="11"/>
        <v>23.705567603379372</v>
      </c>
    </row>
    <row r="714" spans="1:7" x14ac:dyDescent="0.25">
      <c r="A714" s="164" t="s">
        <v>617</v>
      </c>
      <c r="B714" s="164" t="s">
        <v>77</v>
      </c>
      <c r="C714" s="165">
        <v>276230</v>
      </c>
      <c r="D714" s="166" t="s">
        <v>92</v>
      </c>
      <c r="E714" s="165">
        <v>189265.8607859675</v>
      </c>
      <c r="F714" s="167">
        <v>41</v>
      </c>
      <c r="G714" s="168">
        <f t="shared" si="11"/>
        <v>461.62405069748166</v>
      </c>
    </row>
    <row r="715" spans="1:7" x14ac:dyDescent="0.25">
      <c r="A715" s="164" t="s">
        <v>1016</v>
      </c>
      <c r="B715" s="164" t="s">
        <v>1008</v>
      </c>
      <c r="C715" s="165">
        <v>90117</v>
      </c>
      <c r="D715" s="166" t="s">
        <v>90</v>
      </c>
      <c r="E715" s="165">
        <v>32337.970325050032</v>
      </c>
      <c r="F715" s="167">
        <v>16</v>
      </c>
      <c r="G715" s="168">
        <f t="shared" si="11"/>
        <v>202.1123145315627</v>
      </c>
    </row>
    <row r="716" spans="1:7" x14ac:dyDescent="0.25">
      <c r="A716" s="164" t="s">
        <v>481</v>
      </c>
      <c r="B716" s="164" t="s">
        <v>441</v>
      </c>
      <c r="C716" s="165">
        <v>187840</v>
      </c>
      <c r="D716" s="166" t="s">
        <v>92</v>
      </c>
      <c r="E716" s="165">
        <v>74730.070754582615</v>
      </c>
      <c r="F716" s="167">
        <v>67</v>
      </c>
      <c r="G716" s="168">
        <f t="shared" si="11"/>
        <v>111.53741903669048</v>
      </c>
    </row>
    <row r="717" spans="1:7" x14ac:dyDescent="0.25">
      <c r="A717" s="164" t="s">
        <v>147</v>
      </c>
      <c r="B717" s="164" t="s">
        <v>76</v>
      </c>
      <c r="C717" s="165">
        <v>180136</v>
      </c>
      <c r="D717" s="166" t="s">
        <v>96</v>
      </c>
      <c r="E717" s="165">
        <v>97776.221645382873</v>
      </c>
      <c r="F717" s="167">
        <v>66</v>
      </c>
      <c r="G717" s="168">
        <f t="shared" si="11"/>
        <v>148.14579037179226</v>
      </c>
    </row>
    <row r="718" spans="1:7" x14ac:dyDescent="0.25">
      <c r="A718" s="164" t="s">
        <v>284</v>
      </c>
      <c r="B718" s="164" t="s">
        <v>79</v>
      </c>
      <c r="C718" s="165">
        <v>216765</v>
      </c>
      <c r="D718" s="166" t="s">
        <v>92</v>
      </c>
      <c r="E718" s="165">
        <v>86104.579756811392</v>
      </c>
      <c r="F718" s="167">
        <v>56</v>
      </c>
      <c r="G718" s="168">
        <f t="shared" si="11"/>
        <v>153.75817813716321</v>
      </c>
    </row>
    <row r="719" spans="1:7" x14ac:dyDescent="0.25">
      <c r="A719" s="164" t="s">
        <v>1000</v>
      </c>
      <c r="B719" s="164" t="s">
        <v>993</v>
      </c>
      <c r="C719" s="165">
        <v>375636</v>
      </c>
      <c r="D719" s="166" t="s">
        <v>90</v>
      </c>
      <c r="E719" s="165">
        <v>115695.87682489167</v>
      </c>
      <c r="F719" s="167">
        <v>50</v>
      </c>
      <c r="G719" s="168">
        <f t="shared" si="11"/>
        <v>231.39175364978334</v>
      </c>
    </row>
    <row r="720" spans="1:7" x14ac:dyDescent="0.25">
      <c r="A720" s="164" t="s">
        <v>539</v>
      </c>
      <c r="B720" s="164" t="s">
        <v>516</v>
      </c>
      <c r="C720" s="165">
        <v>304628</v>
      </c>
      <c r="D720" s="166" t="s">
        <v>92</v>
      </c>
      <c r="E720" s="165">
        <v>65403.485668964815</v>
      </c>
      <c r="F720" s="167">
        <v>72</v>
      </c>
      <c r="G720" s="168">
        <f t="shared" si="11"/>
        <v>90.83817454022892</v>
      </c>
    </row>
    <row r="721" spans="1:7" x14ac:dyDescent="0.25">
      <c r="A721" s="164" t="s">
        <v>994</v>
      </c>
      <c r="B721" s="164" t="s">
        <v>993</v>
      </c>
      <c r="C721" s="165">
        <v>65991</v>
      </c>
      <c r="D721" s="166" t="s">
        <v>92</v>
      </c>
      <c r="E721" s="165">
        <v>29127.229403108009</v>
      </c>
      <c r="F721" s="167">
        <v>78</v>
      </c>
      <c r="G721" s="168">
        <f t="shared" si="11"/>
        <v>37.342601798856428</v>
      </c>
    </row>
    <row r="722" spans="1:7" x14ac:dyDescent="0.25">
      <c r="A722" s="164" t="s">
        <v>1065</v>
      </c>
      <c r="B722" s="164" t="s">
        <v>1039</v>
      </c>
      <c r="C722" s="165">
        <v>246182</v>
      </c>
      <c r="D722" s="166" t="s">
        <v>92</v>
      </c>
      <c r="E722" s="165">
        <v>53904.435444612143</v>
      </c>
      <c r="F722" s="167">
        <v>6</v>
      </c>
      <c r="G722" s="168">
        <f t="shared" si="11"/>
        <v>898.40725741020242</v>
      </c>
    </row>
    <row r="723" spans="1:7" x14ac:dyDescent="0.25">
      <c r="A723" s="164" t="s">
        <v>157</v>
      </c>
      <c r="B723" s="164" t="s">
        <v>76</v>
      </c>
      <c r="C723" s="165">
        <v>307513</v>
      </c>
      <c r="D723" s="166" t="s">
        <v>96</v>
      </c>
      <c r="E723" s="165">
        <v>196471.19532313183</v>
      </c>
      <c r="F723" s="167">
        <v>25</v>
      </c>
      <c r="G723" s="168">
        <f t="shared" si="11"/>
        <v>785.88478129252735</v>
      </c>
    </row>
    <row r="724" spans="1:7" x14ac:dyDescent="0.25">
      <c r="A724" s="164" t="s">
        <v>190</v>
      </c>
      <c r="B724" s="164" t="s">
        <v>168</v>
      </c>
      <c r="C724" s="165">
        <v>358880</v>
      </c>
      <c r="D724" s="166" t="s">
        <v>92</v>
      </c>
      <c r="E724" s="165">
        <v>103752.22833990055</v>
      </c>
      <c r="F724" s="167">
        <v>22</v>
      </c>
      <c r="G724" s="168">
        <f t="shared" si="11"/>
        <v>471.60103790863889</v>
      </c>
    </row>
    <row r="725" spans="1:7" x14ac:dyDescent="0.25">
      <c r="A725" s="164" t="s">
        <v>660</v>
      </c>
      <c r="B725" s="164" t="s">
        <v>656</v>
      </c>
      <c r="C725" s="165">
        <v>68813</v>
      </c>
      <c r="D725" s="166" t="s">
        <v>90</v>
      </c>
      <c r="E725" s="165">
        <v>28359.306861467128</v>
      </c>
      <c r="F725" s="167">
        <v>9</v>
      </c>
      <c r="G725" s="168">
        <f t="shared" si="11"/>
        <v>315.10340957185701</v>
      </c>
    </row>
    <row r="726" spans="1:7" x14ac:dyDescent="0.25">
      <c r="A726" s="164" t="s">
        <v>1037</v>
      </c>
      <c r="B726" s="164" t="s">
        <v>1024</v>
      </c>
      <c r="C726" s="165">
        <v>186453</v>
      </c>
      <c r="D726" s="166" t="s">
        <v>92</v>
      </c>
      <c r="E726" s="165">
        <v>112081.1512604242</v>
      </c>
      <c r="F726" s="167">
        <v>71</v>
      </c>
      <c r="G726" s="168">
        <f t="shared" si="11"/>
        <v>157.86077642313271</v>
      </c>
    </row>
    <row r="727" spans="1:7" x14ac:dyDescent="0.25">
      <c r="A727" s="164" t="s">
        <v>895</v>
      </c>
      <c r="B727" s="164" t="s">
        <v>67</v>
      </c>
      <c r="C727" s="165">
        <v>287823</v>
      </c>
      <c r="D727" s="166" t="s">
        <v>92</v>
      </c>
      <c r="E727" s="165">
        <v>99060.46306321249</v>
      </c>
      <c r="F727" s="167">
        <v>1</v>
      </c>
      <c r="G727" s="168">
        <f t="shared" si="11"/>
        <v>9906.0463063212501</v>
      </c>
    </row>
    <row r="728" spans="1:7" x14ac:dyDescent="0.25">
      <c r="A728" s="164" t="s">
        <v>818</v>
      </c>
      <c r="B728" s="164" t="s">
        <v>817</v>
      </c>
      <c r="C728" s="165">
        <v>390512</v>
      </c>
      <c r="D728" s="166" t="s">
        <v>92</v>
      </c>
      <c r="E728" s="165">
        <v>125943.19333718537</v>
      </c>
      <c r="F728" s="167">
        <v>62</v>
      </c>
      <c r="G728" s="168">
        <f t="shared" si="11"/>
        <v>203.13418280191189</v>
      </c>
    </row>
    <row r="729" spans="1:7" x14ac:dyDescent="0.25">
      <c r="A729" s="164" t="s">
        <v>125</v>
      </c>
      <c r="B729" s="164" t="s">
        <v>121</v>
      </c>
      <c r="C729" s="165">
        <v>229728</v>
      </c>
      <c r="D729" s="166" t="s">
        <v>96</v>
      </c>
      <c r="E729" s="165">
        <v>150328.96042825689</v>
      </c>
      <c r="F729" s="167">
        <v>78</v>
      </c>
      <c r="G729" s="168">
        <f t="shared" si="11"/>
        <v>192.72943644648322</v>
      </c>
    </row>
    <row r="730" spans="1:7" x14ac:dyDescent="0.25">
      <c r="A730" s="164" t="s">
        <v>756</v>
      </c>
      <c r="B730" s="164" t="s">
        <v>745</v>
      </c>
      <c r="C730" s="165">
        <v>358898</v>
      </c>
      <c r="D730" s="166" t="s">
        <v>92</v>
      </c>
      <c r="E730" s="165">
        <v>216030.2631589919</v>
      </c>
      <c r="F730" s="167">
        <v>73</v>
      </c>
      <c r="G730" s="168">
        <f t="shared" si="11"/>
        <v>295.9318673410848</v>
      </c>
    </row>
    <row r="731" spans="1:7" x14ac:dyDescent="0.25">
      <c r="A731" s="164" t="s">
        <v>580</v>
      </c>
      <c r="B731" s="164" t="s">
        <v>577</v>
      </c>
      <c r="C731" s="165">
        <v>138263</v>
      </c>
      <c r="D731" s="166" t="s">
        <v>92</v>
      </c>
      <c r="E731" s="165">
        <v>38665.969483942034</v>
      </c>
      <c r="F731" s="167">
        <v>70</v>
      </c>
      <c r="G731" s="168">
        <f t="shared" si="11"/>
        <v>55.237099262774336</v>
      </c>
    </row>
    <row r="732" spans="1:7" x14ac:dyDescent="0.25">
      <c r="A732" s="164" t="s">
        <v>662</v>
      </c>
      <c r="B732" s="164" t="s">
        <v>656</v>
      </c>
      <c r="C732" s="165">
        <v>65193</v>
      </c>
      <c r="D732" s="166" t="s">
        <v>92</v>
      </c>
      <c r="E732" s="165">
        <v>31830.426646197997</v>
      </c>
      <c r="F732" s="167">
        <v>29</v>
      </c>
      <c r="G732" s="168">
        <f t="shared" si="11"/>
        <v>109.76009188344138</v>
      </c>
    </row>
    <row r="733" spans="1:7" x14ac:dyDescent="0.25">
      <c r="A733" s="164" t="s">
        <v>724</v>
      </c>
      <c r="B733" s="164" t="s">
        <v>81</v>
      </c>
      <c r="C733" s="165">
        <v>346386</v>
      </c>
      <c r="D733" s="166" t="s">
        <v>96</v>
      </c>
      <c r="E733" s="165">
        <v>97685.813989346221</v>
      </c>
      <c r="F733" s="167">
        <v>19</v>
      </c>
      <c r="G733" s="168">
        <f t="shared" si="11"/>
        <v>514.13586310182222</v>
      </c>
    </row>
    <row r="734" spans="1:7" x14ac:dyDescent="0.25">
      <c r="A734" s="164" t="s">
        <v>246</v>
      </c>
      <c r="B734" s="164" t="s">
        <v>225</v>
      </c>
      <c r="C734" s="165">
        <v>389092</v>
      </c>
      <c r="D734" s="166" t="s">
        <v>96</v>
      </c>
      <c r="E734" s="165">
        <v>93728.194202345068</v>
      </c>
      <c r="F734" s="167">
        <v>13</v>
      </c>
      <c r="G734" s="168">
        <f t="shared" si="11"/>
        <v>720.98610924880825</v>
      </c>
    </row>
    <row r="735" spans="1:7" x14ac:dyDescent="0.25">
      <c r="A735" s="164" t="s">
        <v>335</v>
      </c>
      <c r="B735" s="164" t="s">
        <v>319</v>
      </c>
      <c r="C735" s="165">
        <v>302289</v>
      </c>
      <c r="D735" s="166" t="s">
        <v>92</v>
      </c>
      <c r="E735" s="165">
        <v>91513.40144402445</v>
      </c>
      <c r="F735" s="167">
        <v>50</v>
      </c>
      <c r="G735" s="168">
        <f t="shared" si="11"/>
        <v>183.02680288804891</v>
      </c>
    </row>
    <row r="736" spans="1:7" x14ac:dyDescent="0.25">
      <c r="A736" s="164" t="s">
        <v>653</v>
      </c>
      <c r="B736" s="164" t="s">
        <v>624</v>
      </c>
      <c r="C736" s="165">
        <v>307795</v>
      </c>
      <c r="D736" s="166" t="s">
        <v>90</v>
      </c>
      <c r="E736" s="165">
        <v>213080.66520430907</v>
      </c>
      <c r="F736" s="167">
        <v>47</v>
      </c>
      <c r="G736" s="168">
        <f t="shared" si="11"/>
        <v>453.36311745597675</v>
      </c>
    </row>
    <row r="737" spans="1:7" x14ac:dyDescent="0.25">
      <c r="A737" s="164" t="s">
        <v>188</v>
      </c>
      <c r="B737" s="164" t="s">
        <v>168</v>
      </c>
      <c r="C737" s="165">
        <v>345672</v>
      </c>
      <c r="D737" s="166" t="s">
        <v>90</v>
      </c>
      <c r="E737" s="165">
        <v>110363.53503091805</v>
      </c>
      <c r="F737" s="167">
        <v>38</v>
      </c>
      <c r="G737" s="168">
        <f t="shared" si="11"/>
        <v>290.43035534452122</v>
      </c>
    </row>
    <row r="738" spans="1:7" x14ac:dyDescent="0.25">
      <c r="A738" s="164" t="s">
        <v>854</v>
      </c>
      <c r="B738" s="164" t="s">
        <v>852</v>
      </c>
      <c r="C738" s="165">
        <v>366570</v>
      </c>
      <c r="D738" s="166" t="s">
        <v>92</v>
      </c>
      <c r="E738" s="165">
        <v>79761.350009379195</v>
      </c>
      <c r="F738" s="167">
        <v>44</v>
      </c>
      <c r="G738" s="168">
        <f t="shared" si="11"/>
        <v>181.27579547586183</v>
      </c>
    </row>
    <row r="739" spans="1:7" x14ac:dyDescent="0.25">
      <c r="A739" s="164" t="s">
        <v>714</v>
      </c>
      <c r="B739" s="164" t="s">
        <v>705</v>
      </c>
      <c r="C739" s="165">
        <v>159101</v>
      </c>
      <c r="D739" s="166" t="s">
        <v>92</v>
      </c>
      <c r="E739" s="165">
        <v>51182.245168530186</v>
      </c>
      <c r="F739" s="167">
        <v>73</v>
      </c>
      <c r="G739" s="168">
        <f t="shared" si="11"/>
        <v>70.112664614424915</v>
      </c>
    </row>
    <row r="740" spans="1:7" x14ac:dyDescent="0.25">
      <c r="A740" s="164" t="s">
        <v>688</v>
      </c>
      <c r="B740" s="164" t="s">
        <v>669</v>
      </c>
      <c r="C740" s="165">
        <v>274321</v>
      </c>
      <c r="D740" s="166" t="s">
        <v>92</v>
      </c>
      <c r="E740" s="165">
        <v>91146.340965206327</v>
      </c>
      <c r="F740" s="167">
        <v>13</v>
      </c>
      <c r="G740" s="168">
        <f t="shared" si="11"/>
        <v>701.12569973235634</v>
      </c>
    </row>
    <row r="741" spans="1:7" x14ac:dyDescent="0.25">
      <c r="A741" s="164" t="s">
        <v>184</v>
      </c>
      <c r="B741" s="164" t="s">
        <v>168</v>
      </c>
      <c r="C741" s="165">
        <v>169710</v>
      </c>
      <c r="D741" s="166" t="s">
        <v>92</v>
      </c>
      <c r="E741" s="165">
        <v>117888.50657560058</v>
      </c>
      <c r="F741" s="167">
        <v>42</v>
      </c>
      <c r="G741" s="168">
        <f t="shared" si="11"/>
        <v>280.68692041809663</v>
      </c>
    </row>
    <row r="742" spans="1:7" x14ac:dyDescent="0.25">
      <c r="A742" s="164" t="s">
        <v>283</v>
      </c>
      <c r="B742" s="164" t="s">
        <v>79</v>
      </c>
      <c r="C742" s="165">
        <v>199735</v>
      </c>
      <c r="D742" s="166" t="s">
        <v>90</v>
      </c>
      <c r="E742" s="165">
        <v>128520.90459824317</v>
      </c>
      <c r="F742" s="167">
        <v>47</v>
      </c>
      <c r="G742" s="168">
        <f t="shared" si="11"/>
        <v>273.44873318775143</v>
      </c>
    </row>
    <row r="743" spans="1:7" x14ac:dyDescent="0.25">
      <c r="A743" s="164" t="s">
        <v>829</v>
      </c>
      <c r="B743" s="164" t="s">
        <v>817</v>
      </c>
      <c r="C743" s="165">
        <v>145025</v>
      </c>
      <c r="D743" s="166" t="s">
        <v>92</v>
      </c>
      <c r="E743" s="165">
        <v>40911.369462264287</v>
      </c>
      <c r="F743" s="167">
        <v>65</v>
      </c>
      <c r="G743" s="168">
        <f t="shared" si="11"/>
        <v>62.940568403483518</v>
      </c>
    </row>
    <row r="744" spans="1:7" x14ac:dyDescent="0.25">
      <c r="A744" s="164" t="s">
        <v>646</v>
      </c>
      <c r="B744" s="164" t="s">
        <v>624</v>
      </c>
      <c r="C744" s="165">
        <v>301462</v>
      </c>
      <c r="D744" s="166" t="s">
        <v>96</v>
      </c>
      <c r="E744" s="165">
        <v>66338.516902959847</v>
      </c>
      <c r="F744" s="167">
        <v>12</v>
      </c>
      <c r="G744" s="168">
        <f t="shared" si="11"/>
        <v>552.82097419133208</v>
      </c>
    </row>
    <row r="745" spans="1:7" x14ac:dyDescent="0.25">
      <c r="A745" s="164" t="s">
        <v>603</v>
      </c>
      <c r="B745" s="164" t="s">
        <v>77</v>
      </c>
      <c r="C745" s="165">
        <v>37583</v>
      </c>
      <c r="D745" s="166" t="s">
        <v>90</v>
      </c>
      <c r="E745" s="165">
        <v>16535.397621613094</v>
      </c>
      <c r="F745" s="167">
        <v>67</v>
      </c>
      <c r="G745" s="168">
        <f t="shared" si="11"/>
        <v>24.67969794270611</v>
      </c>
    </row>
    <row r="746" spans="1:7" x14ac:dyDescent="0.25">
      <c r="A746" s="164" t="s">
        <v>850</v>
      </c>
      <c r="B746" s="164" t="s">
        <v>849</v>
      </c>
      <c r="C746" s="165">
        <v>88606</v>
      </c>
      <c r="D746" s="166" t="s">
        <v>92</v>
      </c>
      <c r="E746" s="165">
        <v>23468.87475885489</v>
      </c>
      <c r="F746" s="167">
        <v>10</v>
      </c>
      <c r="G746" s="168">
        <f t="shared" si="11"/>
        <v>234.68874758854889</v>
      </c>
    </row>
    <row r="747" spans="1:7" x14ac:dyDescent="0.25">
      <c r="A747" s="164" t="s">
        <v>485</v>
      </c>
      <c r="B747" s="164" t="s">
        <v>441</v>
      </c>
      <c r="C747" s="165">
        <v>116385</v>
      </c>
      <c r="D747" s="166" t="s">
        <v>92</v>
      </c>
      <c r="E747" s="165">
        <v>39722.90034778916</v>
      </c>
      <c r="F747" s="167">
        <v>18</v>
      </c>
      <c r="G747" s="168">
        <f t="shared" si="11"/>
        <v>220.68277970993981</v>
      </c>
    </row>
    <row r="748" spans="1:7" x14ac:dyDescent="0.25">
      <c r="A748" s="164" t="s">
        <v>629</v>
      </c>
      <c r="B748" s="164" t="s">
        <v>624</v>
      </c>
      <c r="C748" s="165">
        <v>332544</v>
      </c>
      <c r="D748" s="166" t="s">
        <v>92</v>
      </c>
      <c r="E748" s="165">
        <v>207889.31794275236</v>
      </c>
      <c r="F748" s="167">
        <v>11</v>
      </c>
      <c r="G748" s="168">
        <f t="shared" si="11"/>
        <v>1889.9028903886581</v>
      </c>
    </row>
    <row r="749" spans="1:7" x14ac:dyDescent="0.25">
      <c r="A749" s="164" t="s">
        <v>358</v>
      </c>
      <c r="B749" s="164" t="s">
        <v>357</v>
      </c>
      <c r="C749" s="165">
        <v>280454</v>
      </c>
      <c r="D749" s="166" t="s">
        <v>92</v>
      </c>
      <c r="E749" s="165">
        <v>149402.02095649377</v>
      </c>
      <c r="F749" s="167">
        <v>70</v>
      </c>
      <c r="G749" s="168">
        <f t="shared" si="11"/>
        <v>213.43145850927684</v>
      </c>
    </row>
    <row r="750" spans="1:7" x14ac:dyDescent="0.25">
      <c r="A750" s="164" t="s">
        <v>476</v>
      </c>
      <c r="B750" s="164" t="s">
        <v>441</v>
      </c>
      <c r="C750" s="165">
        <v>342106</v>
      </c>
      <c r="D750" s="166" t="s">
        <v>90</v>
      </c>
      <c r="E750" s="165">
        <v>71256.411716272341</v>
      </c>
      <c r="F750" s="167">
        <v>44</v>
      </c>
      <c r="G750" s="168">
        <f t="shared" si="11"/>
        <v>161.94639026425531</v>
      </c>
    </row>
    <row r="751" spans="1:7" x14ac:dyDescent="0.25">
      <c r="A751" s="164" t="s">
        <v>657</v>
      </c>
      <c r="B751" s="164" t="s">
        <v>656</v>
      </c>
      <c r="C751" s="165">
        <v>54011</v>
      </c>
      <c r="D751" s="166" t="s">
        <v>90</v>
      </c>
      <c r="E751" s="165">
        <v>29527.112685876007</v>
      </c>
      <c r="F751" s="167">
        <v>8</v>
      </c>
      <c r="G751" s="168">
        <f t="shared" si="11"/>
        <v>369.08890857345011</v>
      </c>
    </row>
    <row r="752" spans="1:7" x14ac:dyDescent="0.25">
      <c r="A752" s="164" t="s">
        <v>619</v>
      </c>
      <c r="B752" s="164" t="s">
        <v>77</v>
      </c>
      <c r="C752" s="165">
        <v>311673</v>
      </c>
      <c r="D752" s="166" t="s">
        <v>92</v>
      </c>
      <c r="E752" s="165">
        <v>214927.52622007803</v>
      </c>
      <c r="F752" s="167">
        <v>32</v>
      </c>
      <c r="G752" s="168">
        <f t="shared" si="11"/>
        <v>671.64851943774386</v>
      </c>
    </row>
    <row r="753" spans="1:7" x14ac:dyDescent="0.25">
      <c r="A753" s="164" t="s">
        <v>797</v>
      </c>
      <c r="B753" s="164" t="s">
        <v>783</v>
      </c>
      <c r="C753" s="165">
        <v>394952</v>
      </c>
      <c r="D753" s="166" t="s">
        <v>90</v>
      </c>
      <c r="E753" s="165">
        <v>217913.82559503455</v>
      </c>
      <c r="F753" s="167">
        <v>54</v>
      </c>
      <c r="G753" s="168">
        <f t="shared" si="11"/>
        <v>403.54412147228624</v>
      </c>
    </row>
    <row r="754" spans="1:7" x14ac:dyDescent="0.25">
      <c r="A754" s="164" t="s">
        <v>159</v>
      </c>
      <c r="B754" s="164" t="s">
        <v>76</v>
      </c>
      <c r="C754" s="165">
        <v>334467</v>
      </c>
      <c r="D754" s="166" t="s">
        <v>92</v>
      </c>
      <c r="E754" s="165">
        <v>88437.112145871157</v>
      </c>
      <c r="F754" s="167">
        <v>77</v>
      </c>
      <c r="G754" s="168">
        <f t="shared" si="11"/>
        <v>114.85339239723527</v>
      </c>
    </row>
    <row r="755" spans="1:7" x14ac:dyDescent="0.25">
      <c r="A755" s="164" t="s">
        <v>944</v>
      </c>
      <c r="B755" s="164" t="s">
        <v>70</v>
      </c>
      <c r="C755" s="165">
        <v>102640</v>
      </c>
      <c r="D755" s="166" t="s">
        <v>90</v>
      </c>
      <c r="E755" s="165">
        <v>31066.316357278043</v>
      </c>
      <c r="F755" s="167">
        <v>70</v>
      </c>
      <c r="G755" s="168">
        <f t="shared" si="11"/>
        <v>44.38045193896864</v>
      </c>
    </row>
    <row r="756" spans="1:7" x14ac:dyDescent="0.25">
      <c r="A756" s="164" t="s">
        <v>576</v>
      </c>
      <c r="B756" s="164" t="s">
        <v>577</v>
      </c>
      <c r="C756" s="165">
        <v>168856</v>
      </c>
      <c r="D756" s="166" t="s">
        <v>96</v>
      </c>
      <c r="E756" s="165">
        <v>59039.000670862501</v>
      </c>
      <c r="F756" s="167">
        <v>47</v>
      </c>
      <c r="G756" s="168">
        <f t="shared" si="11"/>
        <v>125.61489504438831</v>
      </c>
    </row>
    <row r="757" spans="1:7" x14ac:dyDescent="0.25">
      <c r="A757" s="164" t="s">
        <v>394</v>
      </c>
      <c r="B757" s="164" t="s">
        <v>72</v>
      </c>
      <c r="C757" s="165">
        <v>83703</v>
      </c>
      <c r="D757" s="166" t="s">
        <v>92</v>
      </c>
      <c r="E757" s="165">
        <v>27377.312206571707</v>
      </c>
      <c r="F757" s="167">
        <v>5</v>
      </c>
      <c r="G757" s="168">
        <f t="shared" si="11"/>
        <v>547.54624413143415</v>
      </c>
    </row>
    <row r="758" spans="1:7" x14ac:dyDescent="0.25">
      <c r="A758" s="164" t="s">
        <v>1069</v>
      </c>
      <c r="B758" s="164" t="s">
        <v>80</v>
      </c>
      <c r="C758" s="165">
        <v>366237</v>
      </c>
      <c r="D758" s="166" t="s">
        <v>90</v>
      </c>
      <c r="E758" s="165">
        <v>174036.40707706989</v>
      </c>
      <c r="F758" s="167">
        <v>66</v>
      </c>
      <c r="G758" s="168">
        <f t="shared" si="11"/>
        <v>263.69152587434832</v>
      </c>
    </row>
    <row r="759" spans="1:7" x14ac:dyDescent="0.25">
      <c r="A759" s="164" t="s">
        <v>597</v>
      </c>
      <c r="B759" s="164" t="s">
        <v>77</v>
      </c>
      <c r="C759" s="165">
        <v>305774</v>
      </c>
      <c r="D759" s="166" t="s">
        <v>92</v>
      </c>
      <c r="E759" s="165">
        <v>124693.92983682788</v>
      </c>
      <c r="F759" s="167">
        <v>14</v>
      </c>
      <c r="G759" s="168">
        <f t="shared" si="11"/>
        <v>890.6709274059134</v>
      </c>
    </row>
    <row r="760" spans="1:7" x14ac:dyDescent="0.25">
      <c r="A760" s="164" t="s">
        <v>1026</v>
      </c>
      <c r="B760" s="164" t="s">
        <v>1024</v>
      </c>
      <c r="C760" s="165">
        <v>169151</v>
      </c>
      <c r="D760" s="166" t="s">
        <v>92</v>
      </c>
      <c r="E760" s="165">
        <v>108323.01949668668</v>
      </c>
      <c r="F760" s="167">
        <v>75</v>
      </c>
      <c r="G760" s="168">
        <f t="shared" si="11"/>
        <v>144.4306926622489</v>
      </c>
    </row>
    <row r="761" spans="1:7" x14ac:dyDescent="0.25">
      <c r="A761" s="164" t="s">
        <v>735</v>
      </c>
      <c r="B761" s="164" t="s">
        <v>81</v>
      </c>
      <c r="C761" s="165">
        <v>262074</v>
      </c>
      <c r="D761" s="166" t="s">
        <v>92</v>
      </c>
      <c r="E761" s="165">
        <v>113349.72779882369</v>
      </c>
      <c r="F761" s="167">
        <v>18</v>
      </c>
      <c r="G761" s="168">
        <f t="shared" si="11"/>
        <v>629.72070999346499</v>
      </c>
    </row>
    <row r="762" spans="1:7" x14ac:dyDescent="0.25">
      <c r="A762" s="164" t="s">
        <v>630</v>
      </c>
      <c r="B762" s="164" t="s">
        <v>624</v>
      </c>
      <c r="C762" s="165">
        <v>277873</v>
      </c>
      <c r="D762" s="166" t="s">
        <v>92</v>
      </c>
      <c r="E762" s="165">
        <v>61169.147785172725</v>
      </c>
      <c r="F762" s="167">
        <v>76</v>
      </c>
      <c r="G762" s="168">
        <f t="shared" si="11"/>
        <v>80.485720769964118</v>
      </c>
    </row>
    <row r="763" spans="1:7" x14ac:dyDescent="0.25">
      <c r="A763" s="164" t="s">
        <v>575</v>
      </c>
      <c r="B763" s="164" t="s">
        <v>554</v>
      </c>
      <c r="C763" s="165">
        <v>251050</v>
      </c>
      <c r="D763" s="166" t="s">
        <v>96</v>
      </c>
      <c r="E763" s="165">
        <v>153527.68716487967</v>
      </c>
      <c r="F763" s="167">
        <v>60</v>
      </c>
      <c r="G763" s="168">
        <f t="shared" si="11"/>
        <v>255.87947860813281</v>
      </c>
    </row>
    <row r="764" spans="1:7" x14ac:dyDescent="0.25">
      <c r="A764" s="164" t="s">
        <v>120</v>
      </c>
      <c r="B764" s="164" t="s">
        <v>121</v>
      </c>
      <c r="C764" s="165">
        <v>366268</v>
      </c>
      <c r="D764" s="166" t="s">
        <v>90</v>
      </c>
      <c r="E764" s="165">
        <v>216408.81212485407</v>
      </c>
      <c r="F764" s="167">
        <v>37</v>
      </c>
      <c r="G764" s="168">
        <f t="shared" si="11"/>
        <v>584.88868141852458</v>
      </c>
    </row>
    <row r="765" spans="1:7" x14ac:dyDescent="0.25">
      <c r="A765" s="164" t="s">
        <v>213</v>
      </c>
      <c r="B765" s="164" t="s">
        <v>198</v>
      </c>
      <c r="C765" s="165">
        <v>74893</v>
      </c>
      <c r="D765" s="166" t="s">
        <v>92</v>
      </c>
      <c r="E765" s="165">
        <v>37777.411606106238</v>
      </c>
      <c r="F765" s="167">
        <v>31</v>
      </c>
      <c r="G765" s="168">
        <f t="shared" si="11"/>
        <v>121.86261808421368</v>
      </c>
    </row>
    <row r="766" spans="1:7" x14ac:dyDescent="0.25">
      <c r="A766" s="164" t="s">
        <v>679</v>
      </c>
      <c r="B766" s="164" t="s">
        <v>669</v>
      </c>
      <c r="C766" s="165">
        <v>295300</v>
      </c>
      <c r="D766" s="166" t="s">
        <v>90</v>
      </c>
      <c r="E766" s="165">
        <v>187553.34609864515</v>
      </c>
      <c r="F766" s="167">
        <v>14</v>
      </c>
      <c r="G766" s="168">
        <f t="shared" si="11"/>
        <v>1339.6667578474655</v>
      </c>
    </row>
    <row r="767" spans="1:7" x14ac:dyDescent="0.25">
      <c r="A767" s="164" t="s">
        <v>858</v>
      </c>
      <c r="B767" s="164" t="s">
        <v>852</v>
      </c>
      <c r="C767" s="165">
        <v>349493</v>
      </c>
      <c r="D767" s="166" t="s">
        <v>92</v>
      </c>
      <c r="E767" s="165">
        <v>153471.80694896865</v>
      </c>
      <c r="F767" s="167">
        <v>54</v>
      </c>
      <c r="G767" s="168">
        <f t="shared" si="11"/>
        <v>284.20704990549751</v>
      </c>
    </row>
    <row r="768" spans="1:7" x14ac:dyDescent="0.25">
      <c r="A768" s="164" t="s">
        <v>489</v>
      </c>
      <c r="B768" s="164" t="s">
        <v>441</v>
      </c>
      <c r="C768" s="165">
        <v>118425</v>
      </c>
      <c r="D768" s="166" t="s">
        <v>92</v>
      </c>
      <c r="E768" s="165">
        <v>28734.488593621463</v>
      </c>
      <c r="F768" s="167">
        <v>19</v>
      </c>
      <c r="G768" s="168">
        <f t="shared" si="11"/>
        <v>151.23415049274453</v>
      </c>
    </row>
    <row r="769" spans="1:7" x14ac:dyDescent="0.25">
      <c r="A769" s="164" t="s">
        <v>181</v>
      </c>
      <c r="B769" s="164" t="s">
        <v>168</v>
      </c>
      <c r="C769" s="165">
        <v>331609</v>
      </c>
      <c r="D769" s="166" t="s">
        <v>92</v>
      </c>
      <c r="E769" s="165">
        <v>100170.23026802704</v>
      </c>
      <c r="F769" s="167">
        <v>56</v>
      </c>
      <c r="G769" s="168">
        <f t="shared" si="11"/>
        <v>178.87541119290543</v>
      </c>
    </row>
    <row r="770" spans="1:7" x14ac:dyDescent="0.25">
      <c r="A770" s="164" t="s">
        <v>801</v>
      </c>
      <c r="B770" s="164" t="s">
        <v>800</v>
      </c>
      <c r="C770" s="165">
        <v>47378</v>
      </c>
      <c r="D770" s="166" t="s">
        <v>96</v>
      </c>
      <c r="E770" s="165">
        <v>24629.926367400283</v>
      </c>
      <c r="F770" s="167">
        <v>39</v>
      </c>
      <c r="G770" s="168">
        <f t="shared" ref="G770:G833" si="12">E770*10%/F770</f>
        <v>63.153657352308421</v>
      </c>
    </row>
    <row r="771" spans="1:7" x14ac:dyDescent="0.25">
      <c r="A771" s="164" t="s">
        <v>715</v>
      </c>
      <c r="B771" s="164" t="s">
        <v>705</v>
      </c>
      <c r="C771" s="165">
        <v>249515</v>
      </c>
      <c r="D771" s="166" t="s">
        <v>92</v>
      </c>
      <c r="E771" s="165">
        <v>53969.393233309253</v>
      </c>
      <c r="F771" s="167">
        <v>9</v>
      </c>
      <c r="G771" s="168">
        <f t="shared" si="12"/>
        <v>599.65992481454725</v>
      </c>
    </row>
    <row r="772" spans="1:7" x14ac:dyDescent="0.25">
      <c r="A772" s="164" t="s">
        <v>811</v>
      </c>
      <c r="B772" s="164" t="s">
        <v>800</v>
      </c>
      <c r="C772" s="165">
        <v>47999</v>
      </c>
      <c r="D772" s="166" t="s">
        <v>96</v>
      </c>
      <c r="E772" s="165">
        <v>14936.351455339998</v>
      </c>
      <c r="F772" s="167">
        <v>58</v>
      </c>
      <c r="G772" s="168">
        <f t="shared" si="12"/>
        <v>25.752330095413793</v>
      </c>
    </row>
    <row r="773" spans="1:7" x14ac:dyDescent="0.25">
      <c r="A773" s="164" t="s">
        <v>471</v>
      </c>
      <c r="B773" s="164" t="s">
        <v>441</v>
      </c>
      <c r="C773" s="165">
        <v>341006</v>
      </c>
      <c r="D773" s="166" t="s">
        <v>96</v>
      </c>
      <c r="E773" s="165">
        <v>87801.752502978008</v>
      </c>
      <c r="F773" s="167">
        <v>51</v>
      </c>
      <c r="G773" s="168">
        <f t="shared" si="12"/>
        <v>172.1602990254471</v>
      </c>
    </row>
    <row r="774" spans="1:7" x14ac:dyDescent="0.25">
      <c r="A774" s="164" t="s">
        <v>606</v>
      </c>
      <c r="B774" s="164" t="s">
        <v>77</v>
      </c>
      <c r="C774" s="165">
        <v>78456</v>
      </c>
      <c r="D774" s="166" t="s">
        <v>92</v>
      </c>
      <c r="E774" s="165">
        <v>31129.928723454392</v>
      </c>
      <c r="F774" s="167">
        <v>25</v>
      </c>
      <c r="G774" s="168">
        <f t="shared" si="12"/>
        <v>124.51971489381758</v>
      </c>
    </row>
    <row r="775" spans="1:7" x14ac:dyDescent="0.25">
      <c r="A775" s="164" t="s">
        <v>964</v>
      </c>
      <c r="B775" s="164" t="s">
        <v>70</v>
      </c>
      <c r="C775" s="165">
        <v>360166</v>
      </c>
      <c r="D775" s="166" t="s">
        <v>90</v>
      </c>
      <c r="E775" s="165">
        <v>88701.765208150944</v>
      </c>
      <c r="F775" s="167">
        <v>12</v>
      </c>
      <c r="G775" s="168">
        <f t="shared" si="12"/>
        <v>739.18137673459125</v>
      </c>
    </row>
    <row r="776" spans="1:7" x14ac:dyDescent="0.25">
      <c r="A776" s="164" t="s">
        <v>564</v>
      </c>
      <c r="B776" s="164" t="s">
        <v>554</v>
      </c>
      <c r="C776" s="165">
        <v>81856</v>
      </c>
      <c r="D776" s="166" t="s">
        <v>90</v>
      </c>
      <c r="E776" s="165">
        <v>40884.680118752083</v>
      </c>
      <c r="F776" s="167">
        <v>42</v>
      </c>
      <c r="G776" s="168">
        <f t="shared" si="12"/>
        <v>97.344476473219245</v>
      </c>
    </row>
    <row r="777" spans="1:7" x14ac:dyDescent="0.25">
      <c r="A777" s="164" t="s">
        <v>312</v>
      </c>
      <c r="B777" s="164" t="s">
        <v>68</v>
      </c>
      <c r="C777" s="165">
        <v>110228</v>
      </c>
      <c r="D777" s="166" t="s">
        <v>92</v>
      </c>
      <c r="E777" s="165">
        <v>48089.349322241709</v>
      </c>
      <c r="F777" s="167">
        <v>63</v>
      </c>
      <c r="G777" s="168">
        <f t="shared" si="12"/>
        <v>76.332300511494779</v>
      </c>
    </row>
    <row r="778" spans="1:7" x14ac:dyDescent="0.25">
      <c r="A778" s="164" t="s">
        <v>740</v>
      </c>
      <c r="B778" s="164" t="s">
        <v>81</v>
      </c>
      <c r="C778" s="165">
        <v>234679</v>
      </c>
      <c r="D778" s="166" t="s">
        <v>96</v>
      </c>
      <c r="E778" s="165">
        <v>96450.245333247076</v>
      </c>
      <c r="F778" s="167">
        <v>63</v>
      </c>
      <c r="G778" s="168">
        <f t="shared" si="12"/>
        <v>153.09562751309059</v>
      </c>
    </row>
    <row r="779" spans="1:7" x14ac:dyDescent="0.25">
      <c r="A779" s="164" t="s">
        <v>482</v>
      </c>
      <c r="B779" s="164" t="s">
        <v>441</v>
      </c>
      <c r="C779" s="165">
        <v>145526</v>
      </c>
      <c r="D779" s="166" t="s">
        <v>92</v>
      </c>
      <c r="E779" s="165">
        <v>68765.702762902103</v>
      </c>
      <c r="F779" s="167">
        <v>21</v>
      </c>
      <c r="G779" s="168">
        <f t="shared" si="12"/>
        <v>327.45572744239098</v>
      </c>
    </row>
    <row r="780" spans="1:7" x14ac:dyDescent="0.25">
      <c r="A780" s="164" t="s">
        <v>547</v>
      </c>
      <c r="B780" s="164" t="s">
        <v>548</v>
      </c>
      <c r="C780" s="165">
        <v>118398</v>
      </c>
      <c r="D780" s="166" t="s">
        <v>90</v>
      </c>
      <c r="E780" s="165">
        <v>39038.502220045957</v>
      </c>
      <c r="F780" s="167">
        <v>64</v>
      </c>
      <c r="G780" s="168">
        <f t="shared" si="12"/>
        <v>60.997659718821808</v>
      </c>
    </row>
    <row r="781" spans="1:7" x14ac:dyDescent="0.25">
      <c r="A781" s="164" t="s">
        <v>640</v>
      </c>
      <c r="B781" s="164" t="s">
        <v>624</v>
      </c>
      <c r="C781" s="165">
        <v>294846</v>
      </c>
      <c r="D781" s="166" t="s">
        <v>92</v>
      </c>
      <c r="E781" s="165">
        <v>194133.34747418281</v>
      </c>
      <c r="F781" s="167">
        <v>35</v>
      </c>
      <c r="G781" s="168">
        <f t="shared" si="12"/>
        <v>554.66670706909372</v>
      </c>
    </row>
    <row r="782" spans="1:7" x14ac:dyDescent="0.25">
      <c r="A782" s="164" t="s">
        <v>672</v>
      </c>
      <c r="B782" s="164" t="s">
        <v>669</v>
      </c>
      <c r="C782" s="165">
        <v>61044</v>
      </c>
      <c r="D782" s="166" t="s">
        <v>92</v>
      </c>
      <c r="E782" s="165">
        <v>34542.378804829939</v>
      </c>
      <c r="F782" s="167">
        <v>78</v>
      </c>
      <c r="G782" s="168">
        <f t="shared" si="12"/>
        <v>44.285101031833257</v>
      </c>
    </row>
    <row r="783" spans="1:7" x14ac:dyDescent="0.25">
      <c r="A783" s="164" t="s">
        <v>592</v>
      </c>
      <c r="B783" s="164" t="s">
        <v>77</v>
      </c>
      <c r="C783" s="165">
        <v>339222</v>
      </c>
      <c r="D783" s="166" t="s">
        <v>96</v>
      </c>
      <c r="E783" s="165">
        <v>96165.100187412128</v>
      </c>
      <c r="F783" s="167">
        <v>53</v>
      </c>
      <c r="G783" s="168">
        <f t="shared" si="12"/>
        <v>181.44358525926819</v>
      </c>
    </row>
    <row r="784" spans="1:7" x14ac:dyDescent="0.25">
      <c r="A784" s="164" t="s">
        <v>207</v>
      </c>
      <c r="B784" s="164" t="s">
        <v>198</v>
      </c>
      <c r="C784" s="165">
        <v>96815</v>
      </c>
      <c r="D784" s="166" t="s">
        <v>90</v>
      </c>
      <c r="E784" s="165">
        <v>33782.207313203573</v>
      </c>
      <c r="F784" s="167">
        <v>33</v>
      </c>
      <c r="G784" s="168">
        <f t="shared" si="12"/>
        <v>102.37032519152599</v>
      </c>
    </row>
    <row r="785" spans="1:7" x14ac:dyDescent="0.25">
      <c r="A785" s="164" t="s">
        <v>825</v>
      </c>
      <c r="B785" s="164" t="s">
        <v>817</v>
      </c>
      <c r="C785" s="165">
        <v>146856</v>
      </c>
      <c r="D785" s="166" t="s">
        <v>96</v>
      </c>
      <c r="E785" s="165">
        <v>92033.764261840566</v>
      </c>
      <c r="F785" s="167">
        <v>28</v>
      </c>
      <c r="G785" s="168">
        <f t="shared" si="12"/>
        <v>328.69201522085916</v>
      </c>
    </row>
    <row r="786" spans="1:7" x14ac:dyDescent="0.25">
      <c r="A786" s="164" t="s">
        <v>546</v>
      </c>
      <c r="B786" s="164" t="s">
        <v>516</v>
      </c>
      <c r="C786" s="165">
        <v>116175</v>
      </c>
      <c r="D786" s="166" t="s">
        <v>92</v>
      </c>
      <c r="E786" s="165">
        <v>40072.541907363011</v>
      </c>
      <c r="F786" s="167">
        <v>52</v>
      </c>
      <c r="G786" s="168">
        <f t="shared" si="12"/>
        <v>77.062580591082707</v>
      </c>
    </row>
    <row r="787" spans="1:7" x14ac:dyDescent="0.25">
      <c r="A787" s="164" t="s">
        <v>430</v>
      </c>
      <c r="B787" s="164" t="s">
        <v>408</v>
      </c>
      <c r="C787" s="165">
        <v>49623</v>
      </c>
      <c r="D787" s="166" t="s">
        <v>92</v>
      </c>
      <c r="E787" s="165">
        <v>30213.777507877046</v>
      </c>
      <c r="F787" s="167">
        <v>18</v>
      </c>
      <c r="G787" s="168">
        <f t="shared" si="12"/>
        <v>167.85431948820582</v>
      </c>
    </row>
    <row r="788" spans="1:7" x14ac:dyDescent="0.25">
      <c r="A788" s="164" t="s">
        <v>562</v>
      </c>
      <c r="B788" s="164" t="s">
        <v>554</v>
      </c>
      <c r="C788" s="165">
        <v>122653</v>
      </c>
      <c r="D788" s="166" t="s">
        <v>92</v>
      </c>
      <c r="E788" s="165">
        <v>65389.049404142177</v>
      </c>
      <c r="F788" s="167">
        <v>69</v>
      </c>
      <c r="G788" s="168">
        <f t="shared" si="12"/>
        <v>94.766738266872721</v>
      </c>
    </row>
    <row r="789" spans="1:7" x14ac:dyDescent="0.25">
      <c r="A789" s="164" t="s">
        <v>297</v>
      </c>
      <c r="B789" s="164" t="s">
        <v>68</v>
      </c>
      <c r="C789" s="165">
        <v>28404</v>
      </c>
      <c r="D789" s="166" t="s">
        <v>90</v>
      </c>
      <c r="E789" s="165">
        <v>17930.948730769371</v>
      </c>
      <c r="F789" s="167">
        <v>49</v>
      </c>
      <c r="G789" s="168">
        <f t="shared" si="12"/>
        <v>36.593772919937493</v>
      </c>
    </row>
    <row r="790" spans="1:7" x14ac:dyDescent="0.25">
      <c r="A790" s="164" t="s">
        <v>206</v>
      </c>
      <c r="B790" s="164" t="s">
        <v>198</v>
      </c>
      <c r="C790" s="165">
        <v>236636</v>
      </c>
      <c r="D790" s="166" t="s">
        <v>92</v>
      </c>
      <c r="E790" s="165">
        <v>95061.217656789639</v>
      </c>
      <c r="F790" s="167">
        <v>8</v>
      </c>
      <c r="G790" s="168">
        <f t="shared" si="12"/>
        <v>1188.2652207098706</v>
      </c>
    </row>
    <row r="791" spans="1:7" x14ac:dyDescent="0.25">
      <c r="A791" s="164" t="s">
        <v>704</v>
      </c>
      <c r="B791" s="164" t="s">
        <v>705</v>
      </c>
      <c r="C791" s="165">
        <v>150784</v>
      </c>
      <c r="D791" s="166" t="s">
        <v>92</v>
      </c>
      <c r="E791" s="165">
        <v>87984.865875198142</v>
      </c>
      <c r="F791" s="167">
        <v>75</v>
      </c>
      <c r="G791" s="168">
        <f t="shared" si="12"/>
        <v>117.31315450026419</v>
      </c>
    </row>
    <row r="792" spans="1:7" x14ac:dyDescent="0.25">
      <c r="A792" s="164" t="s">
        <v>94</v>
      </c>
      <c r="B792" s="164" t="s">
        <v>89</v>
      </c>
      <c r="C792" s="165">
        <v>230940</v>
      </c>
      <c r="D792" s="166" t="s">
        <v>92</v>
      </c>
      <c r="E792" s="165">
        <v>121361.46722292215</v>
      </c>
      <c r="F792" s="167">
        <v>76</v>
      </c>
      <c r="G792" s="168">
        <f t="shared" si="12"/>
        <v>159.68614108279229</v>
      </c>
    </row>
    <row r="793" spans="1:7" x14ac:dyDescent="0.25">
      <c r="A793" s="164" t="s">
        <v>973</v>
      </c>
      <c r="B793" s="164" t="s">
        <v>969</v>
      </c>
      <c r="C793" s="165">
        <v>344063</v>
      </c>
      <c r="D793" s="166" t="s">
        <v>92</v>
      </c>
      <c r="E793" s="165">
        <v>230507.91426559375</v>
      </c>
      <c r="F793" s="167">
        <v>7</v>
      </c>
      <c r="G793" s="168">
        <f t="shared" si="12"/>
        <v>3292.9702037941966</v>
      </c>
    </row>
    <row r="794" spans="1:7" x14ac:dyDescent="0.25">
      <c r="A794" s="164" t="s">
        <v>174</v>
      </c>
      <c r="B794" s="164" t="s">
        <v>168</v>
      </c>
      <c r="C794" s="165">
        <v>69622</v>
      </c>
      <c r="D794" s="166" t="s">
        <v>96</v>
      </c>
      <c r="E794" s="165">
        <v>26420.924896623488</v>
      </c>
      <c r="F794" s="167">
        <v>14</v>
      </c>
      <c r="G794" s="168">
        <f t="shared" si="12"/>
        <v>188.72089211873921</v>
      </c>
    </row>
    <row r="795" spans="1:7" x14ac:dyDescent="0.25">
      <c r="A795" s="164" t="s">
        <v>764</v>
      </c>
      <c r="B795" s="164" t="s">
        <v>745</v>
      </c>
      <c r="C795" s="165">
        <v>173485</v>
      </c>
      <c r="D795" s="166" t="s">
        <v>92</v>
      </c>
      <c r="E795" s="165">
        <v>118519.89702674125</v>
      </c>
      <c r="F795" s="167">
        <v>70</v>
      </c>
      <c r="G795" s="168">
        <f t="shared" si="12"/>
        <v>169.31413860963036</v>
      </c>
    </row>
    <row r="796" spans="1:7" x14ac:dyDescent="0.25">
      <c r="A796" s="164" t="s">
        <v>371</v>
      </c>
      <c r="B796" s="164" t="s">
        <v>357</v>
      </c>
      <c r="C796" s="165">
        <v>271370</v>
      </c>
      <c r="D796" s="166" t="s">
        <v>92</v>
      </c>
      <c r="E796" s="165">
        <v>171107.39120299849</v>
      </c>
      <c r="F796" s="167">
        <v>1</v>
      </c>
      <c r="G796" s="168">
        <f t="shared" si="12"/>
        <v>17110.739120299851</v>
      </c>
    </row>
    <row r="797" spans="1:7" x14ac:dyDescent="0.25">
      <c r="A797" s="164" t="s">
        <v>570</v>
      </c>
      <c r="B797" s="164" t="s">
        <v>554</v>
      </c>
      <c r="C797" s="165">
        <v>92517</v>
      </c>
      <c r="D797" s="166" t="s">
        <v>92</v>
      </c>
      <c r="E797" s="165">
        <v>38345.494422552831</v>
      </c>
      <c r="F797" s="167">
        <v>54</v>
      </c>
      <c r="G797" s="168">
        <f t="shared" si="12"/>
        <v>71.010174856579326</v>
      </c>
    </row>
    <row r="798" spans="1:7" x14ac:dyDescent="0.25">
      <c r="A798" s="164" t="s">
        <v>896</v>
      </c>
      <c r="B798" s="164" t="s">
        <v>67</v>
      </c>
      <c r="C798" s="165">
        <v>159599</v>
      </c>
      <c r="D798" s="166" t="s">
        <v>92</v>
      </c>
      <c r="E798" s="165">
        <v>41833.401431953505</v>
      </c>
      <c r="F798" s="167">
        <v>9</v>
      </c>
      <c r="G798" s="168">
        <f t="shared" si="12"/>
        <v>464.81557146615006</v>
      </c>
    </row>
    <row r="799" spans="1:7" x14ac:dyDescent="0.25">
      <c r="A799" s="164" t="s">
        <v>123</v>
      </c>
      <c r="B799" s="164" t="s">
        <v>121</v>
      </c>
      <c r="C799" s="165">
        <v>322708</v>
      </c>
      <c r="D799" s="166" t="s">
        <v>90</v>
      </c>
      <c r="E799" s="165">
        <v>213356.31398746718</v>
      </c>
      <c r="F799" s="167">
        <v>76</v>
      </c>
      <c r="G799" s="168">
        <f t="shared" si="12"/>
        <v>280.73199208877259</v>
      </c>
    </row>
    <row r="800" spans="1:7" x14ac:dyDescent="0.25">
      <c r="A800" s="164" t="s">
        <v>507</v>
      </c>
      <c r="B800" s="164" t="s">
        <v>493</v>
      </c>
      <c r="C800" s="165">
        <v>26855</v>
      </c>
      <c r="D800" s="166" t="s">
        <v>90</v>
      </c>
      <c r="E800" s="165">
        <v>6580.3222834607977</v>
      </c>
      <c r="F800" s="167">
        <v>7</v>
      </c>
      <c r="G800" s="168">
        <f t="shared" si="12"/>
        <v>94.004604049439976</v>
      </c>
    </row>
    <row r="801" spans="1:7" x14ac:dyDescent="0.25">
      <c r="A801" s="164" t="s">
        <v>103</v>
      </c>
      <c r="B801" s="164" t="s">
        <v>89</v>
      </c>
      <c r="C801" s="165">
        <v>65615</v>
      </c>
      <c r="D801" s="166" t="s">
        <v>92</v>
      </c>
      <c r="E801" s="165">
        <v>23740.947757546015</v>
      </c>
      <c r="F801" s="167">
        <v>9</v>
      </c>
      <c r="G801" s="168">
        <f t="shared" si="12"/>
        <v>263.78830841717792</v>
      </c>
    </row>
    <row r="802" spans="1:7" x14ac:dyDescent="0.25">
      <c r="A802" s="164" t="s">
        <v>438</v>
      </c>
      <c r="B802" s="164" t="s">
        <v>408</v>
      </c>
      <c r="C802" s="165">
        <v>242492</v>
      </c>
      <c r="D802" s="166" t="s">
        <v>90</v>
      </c>
      <c r="E802" s="165">
        <v>82847.591148676889</v>
      </c>
      <c r="F802" s="167">
        <v>54</v>
      </c>
      <c r="G802" s="168">
        <f t="shared" si="12"/>
        <v>153.42146509014239</v>
      </c>
    </row>
    <row r="803" spans="1:7" x14ac:dyDescent="0.25">
      <c r="A803" s="164" t="s">
        <v>375</v>
      </c>
      <c r="B803" s="164" t="s">
        <v>72</v>
      </c>
      <c r="C803" s="165">
        <v>284120</v>
      </c>
      <c r="D803" s="166" t="s">
        <v>92</v>
      </c>
      <c r="E803" s="165">
        <v>191349.09752484056</v>
      </c>
      <c r="F803" s="167">
        <v>36</v>
      </c>
      <c r="G803" s="168">
        <f t="shared" si="12"/>
        <v>531.52527090233491</v>
      </c>
    </row>
    <row r="804" spans="1:7" x14ac:dyDescent="0.25">
      <c r="A804" s="164" t="s">
        <v>899</v>
      </c>
      <c r="B804" s="164" t="s">
        <v>67</v>
      </c>
      <c r="C804" s="165">
        <v>21406</v>
      </c>
      <c r="D804" s="166" t="s">
        <v>96</v>
      </c>
      <c r="E804" s="165">
        <v>13254.052595335463</v>
      </c>
      <c r="F804" s="167">
        <v>5</v>
      </c>
      <c r="G804" s="168">
        <f t="shared" si="12"/>
        <v>265.08105190670926</v>
      </c>
    </row>
    <row r="805" spans="1:7" x14ac:dyDescent="0.25">
      <c r="A805" s="164" t="s">
        <v>1040</v>
      </c>
      <c r="B805" s="164" t="s">
        <v>1039</v>
      </c>
      <c r="C805" s="165">
        <v>361556</v>
      </c>
      <c r="D805" s="166" t="s">
        <v>90</v>
      </c>
      <c r="E805" s="165">
        <v>119243.06592679341</v>
      </c>
      <c r="F805" s="167">
        <v>14</v>
      </c>
      <c r="G805" s="168">
        <f t="shared" si="12"/>
        <v>851.73618519138165</v>
      </c>
    </row>
    <row r="806" spans="1:7" x14ac:dyDescent="0.25">
      <c r="A806" s="164" t="s">
        <v>1073</v>
      </c>
      <c r="B806" s="164" t="s">
        <v>80</v>
      </c>
      <c r="C806" s="165">
        <v>150125</v>
      </c>
      <c r="D806" s="166" t="s">
        <v>92</v>
      </c>
      <c r="E806" s="165">
        <v>30252.680136983014</v>
      </c>
      <c r="F806" s="167">
        <v>65</v>
      </c>
      <c r="G806" s="168">
        <f t="shared" si="12"/>
        <v>46.542584826127722</v>
      </c>
    </row>
    <row r="807" spans="1:7" x14ac:dyDescent="0.25">
      <c r="A807" s="164" t="s">
        <v>958</v>
      </c>
      <c r="B807" s="164" t="s">
        <v>70</v>
      </c>
      <c r="C807" s="165">
        <v>215013</v>
      </c>
      <c r="D807" s="166" t="s">
        <v>92</v>
      </c>
      <c r="E807" s="165">
        <v>121283.64922684115</v>
      </c>
      <c r="F807" s="167">
        <v>36</v>
      </c>
      <c r="G807" s="168">
        <f t="shared" si="12"/>
        <v>336.89902563011429</v>
      </c>
    </row>
    <row r="808" spans="1:7" x14ac:dyDescent="0.25">
      <c r="A808" s="164" t="s">
        <v>296</v>
      </c>
      <c r="B808" s="164" t="s">
        <v>68</v>
      </c>
      <c r="C808" s="165">
        <v>140092</v>
      </c>
      <c r="D808" s="166" t="s">
        <v>96</v>
      </c>
      <c r="E808" s="165">
        <v>35951.160205610431</v>
      </c>
      <c r="F808" s="167">
        <v>64</v>
      </c>
      <c r="G808" s="168">
        <f t="shared" si="12"/>
        <v>56.173687821266299</v>
      </c>
    </row>
    <row r="809" spans="1:7" x14ac:dyDescent="0.25">
      <c r="A809" s="164" t="s">
        <v>802</v>
      </c>
      <c r="B809" s="164" t="s">
        <v>800</v>
      </c>
      <c r="C809" s="165">
        <v>294879</v>
      </c>
      <c r="D809" s="166" t="s">
        <v>90</v>
      </c>
      <c r="E809" s="165">
        <v>190808.52444584979</v>
      </c>
      <c r="F809" s="167">
        <v>35</v>
      </c>
      <c r="G809" s="168">
        <f t="shared" si="12"/>
        <v>545.16721270242795</v>
      </c>
    </row>
    <row r="810" spans="1:7" x14ac:dyDescent="0.25">
      <c r="A810" s="164" t="s">
        <v>922</v>
      </c>
      <c r="B810" s="164" t="s">
        <v>918</v>
      </c>
      <c r="C810" s="165">
        <v>329354</v>
      </c>
      <c r="D810" s="166" t="s">
        <v>92</v>
      </c>
      <c r="E810" s="165">
        <v>135492.54484010112</v>
      </c>
      <c r="F810" s="167">
        <v>41</v>
      </c>
      <c r="G810" s="168">
        <f t="shared" si="12"/>
        <v>330.46962156122225</v>
      </c>
    </row>
    <row r="811" spans="1:7" x14ac:dyDescent="0.25">
      <c r="A811" s="164" t="s">
        <v>909</v>
      </c>
      <c r="B811" s="164" t="s">
        <v>902</v>
      </c>
      <c r="C811" s="165">
        <v>72222</v>
      </c>
      <c r="D811" s="166" t="s">
        <v>90</v>
      </c>
      <c r="E811" s="165">
        <v>44490.049849347917</v>
      </c>
      <c r="F811" s="167">
        <v>2</v>
      </c>
      <c r="G811" s="168">
        <f t="shared" si="12"/>
        <v>2224.5024924673958</v>
      </c>
    </row>
    <row r="812" spans="1:7" x14ac:dyDescent="0.25">
      <c r="A812" s="164" t="s">
        <v>736</v>
      </c>
      <c r="B812" s="164" t="s">
        <v>81</v>
      </c>
      <c r="C812" s="165">
        <v>279030</v>
      </c>
      <c r="D812" s="166" t="s">
        <v>92</v>
      </c>
      <c r="E812" s="165">
        <v>78065.727199588189</v>
      </c>
      <c r="F812" s="167">
        <v>67</v>
      </c>
      <c r="G812" s="168">
        <f t="shared" si="12"/>
        <v>116.51601074565401</v>
      </c>
    </row>
    <row r="813" spans="1:7" x14ac:dyDescent="0.25">
      <c r="A813" s="164" t="s">
        <v>589</v>
      </c>
      <c r="B813" s="164" t="s">
        <v>77</v>
      </c>
      <c r="C813" s="165">
        <v>287316</v>
      </c>
      <c r="D813" s="166" t="s">
        <v>96</v>
      </c>
      <c r="E813" s="165">
        <v>124568.11349703035</v>
      </c>
      <c r="F813" s="167">
        <v>73</v>
      </c>
      <c r="G813" s="168">
        <f t="shared" si="12"/>
        <v>170.641251365795</v>
      </c>
    </row>
    <row r="814" spans="1:7" x14ac:dyDescent="0.25">
      <c r="A814" s="164" t="s">
        <v>711</v>
      </c>
      <c r="B814" s="164" t="s">
        <v>705</v>
      </c>
      <c r="C814" s="165">
        <v>173007</v>
      </c>
      <c r="D814" s="166" t="s">
        <v>96</v>
      </c>
      <c r="E814" s="165">
        <v>56585.639119000232</v>
      </c>
      <c r="F814" s="167">
        <v>4</v>
      </c>
      <c r="G814" s="168">
        <f t="shared" si="12"/>
        <v>1414.6409779750059</v>
      </c>
    </row>
    <row r="815" spans="1:7" x14ac:dyDescent="0.25">
      <c r="A815" s="164" t="s">
        <v>834</v>
      </c>
      <c r="B815" s="164" t="s">
        <v>832</v>
      </c>
      <c r="C815" s="165">
        <v>44006</v>
      </c>
      <c r="D815" s="166" t="s">
        <v>92</v>
      </c>
      <c r="E815" s="165">
        <v>17830.30930319515</v>
      </c>
      <c r="F815" s="167">
        <v>41</v>
      </c>
      <c r="G815" s="168">
        <f t="shared" si="12"/>
        <v>43.488559276085738</v>
      </c>
    </row>
    <row r="816" spans="1:7" x14ac:dyDescent="0.25">
      <c r="A816" s="164" t="s">
        <v>373</v>
      </c>
      <c r="B816" s="164" t="s">
        <v>357</v>
      </c>
      <c r="C816" s="165">
        <v>151931</v>
      </c>
      <c r="D816" s="166" t="s">
        <v>92</v>
      </c>
      <c r="E816" s="165">
        <v>43418.684889636774</v>
      </c>
      <c r="F816" s="167">
        <v>23</v>
      </c>
      <c r="G816" s="168">
        <f t="shared" si="12"/>
        <v>188.77689082450775</v>
      </c>
    </row>
    <row r="817" spans="1:7" x14ac:dyDescent="0.25">
      <c r="A817" s="164" t="s">
        <v>874</v>
      </c>
      <c r="B817" s="164" t="s">
        <v>67</v>
      </c>
      <c r="C817" s="165">
        <v>11008</v>
      </c>
      <c r="D817" s="166" t="s">
        <v>92</v>
      </c>
      <c r="E817" s="165">
        <v>7581.5975110209101</v>
      </c>
      <c r="F817" s="167">
        <v>4</v>
      </c>
      <c r="G817" s="168">
        <f t="shared" si="12"/>
        <v>189.53993777552276</v>
      </c>
    </row>
    <row r="818" spans="1:7" x14ac:dyDescent="0.25">
      <c r="A818" s="164" t="s">
        <v>429</v>
      </c>
      <c r="B818" s="164" t="s">
        <v>408</v>
      </c>
      <c r="C818" s="165">
        <v>254532</v>
      </c>
      <c r="D818" s="166" t="s">
        <v>96</v>
      </c>
      <c r="E818" s="165">
        <v>56019.446513863142</v>
      </c>
      <c r="F818" s="167">
        <v>32</v>
      </c>
      <c r="G818" s="168">
        <f t="shared" si="12"/>
        <v>175.06077035582234</v>
      </c>
    </row>
    <row r="819" spans="1:7" x14ac:dyDescent="0.25">
      <c r="A819" s="164" t="s">
        <v>192</v>
      </c>
      <c r="B819" s="164" t="s">
        <v>168</v>
      </c>
      <c r="C819" s="165">
        <v>88351</v>
      </c>
      <c r="D819" s="166" t="s">
        <v>96</v>
      </c>
      <c r="E819" s="165">
        <v>54345.030925116749</v>
      </c>
      <c r="F819" s="167">
        <v>12</v>
      </c>
      <c r="G819" s="168">
        <f t="shared" si="12"/>
        <v>452.87525770930625</v>
      </c>
    </row>
    <row r="820" spans="1:7" x14ac:dyDescent="0.25">
      <c r="A820" s="164" t="s">
        <v>925</v>
      </c>
      <c r="B820" s="164" t="s">
        <v>918</v>
      </c>
      <c r="C820" s="165">
        <v>362314</v>
      </c>
      <c r="D820" s="166" t="s">
        <v>92</v>
      </c>
      <c r="E820" s="165">
        <v>218972.84447536105</v>
      </c>
      <c r="F820" s="167">
        <v>57</v>
      </c>
      <c r="G820" s="168">
        <f t="shared" si="12"/>
        <v>384.16288504449307</v>
      </c>
    </row>
    <row r="821" spans="1:7" x14ac:dyDescent="0.25">
      <c r="A821" s="164" t="s">
        <v>88</v>
      </c>
      <c r="B821" s="164" t="s">
        <v>89</v>
      </c>
      <c r="C821" s="165">
        <v>225835</v>
      </c>
      <c r="D821" s="166" t="s">
        <v>90</v>
      </c>
      <c r="E821" s="165">
        <v>95450.222366339396</v>
      </c>
      <c r="F821" s="167">
        <v>46</v>
      </c>
      <c r="G821" s="168">
        <f t="shared" si="12"/>
        <v>207.50048340508565</v>
      </c>
    </row>
    <row r="822" spans="1:7" x14ac:dyDescent="0.25">
      <c r="A822" s="164" t="s">
        <v>675</v>
      </c>
      <c r="B822" s="164" t="s">
        <v>669</v>
      </c>
      <c r="C822" s="165">
        <v>141084</v>
      </c>
      <c r="D822" s="166" t="s">
        <v>96</v>
      </c>
      <c r="E822" s="165">
        <v>68995.286328240778</v>
      </c>
      <c r="F822" s="167">
        <v>29</v>
      </c>
      <c r="G822" s="168">
        <f t="shared" si="12"/>
        <v>237.9147804422096</v>
      </c>
    </row>
    <row r="823" spans="1:7" x14ac:dyDescent="0.25">
      <c r="A823" s="164" t="s">
        <v>245</v>
      </c>
      <c r="B823" s="164" t="s">
        <v>225</v>
      </c>
      <c r="C823" s="165">
        <v>104659</v>
      </c>
      <c r="D823" s="166" t="s">
        <v>92</v>
      </c>
      <c r="E823" s="165">
        <v>39718.766727914786</v>
      </c>
      <c r="F823" s="167">
        <v>68</v>
      </c>
      <c r="G823" s="168">
        <f t="shared" si="12"/>
        <v>58.409951070462924</v>
      </c>
    </row>
    <row r="824" spans="1:7" x14ac:dyDescent="0.25">
      <c r="A824" s="164" t="s">
        <v>413</v>
      </c>
      <c r="B824" s="164" t="s">
        <v>408</v>
      </c>
      <c r="C824" s="165">
        <v>379282</v>
      </c>
      <c r="D824" s="166" t="s">
        <v>92</v>
      </c>
      <c r="E824" s="165">
        <v>247757.41793312959</v>
      </c>
      <c r="F824" s="167">
        <v>71</v>
      </c>
      <c r="G824" s="168">
        <f t="shared" si="12"/>
        <v>348.95410976497129</v>
      </c>
    </row>
    <row r="825" spans="1:7" x14ac:dyDescent="0.25">
      <c r="A825" s="164" t="s">
        <v>247</v>
      </c>
      <c r="B825" s="164" t="s">
        <v>79</v>
      </c>
      <c r="C825" s="165">
        <v>271901</v>
      </c>
      <c r="D825" s="166" t="s">
        <v>92</v>
      </c>
      <c r="E825" s="165">
        <v>59503.313564450495</v>
      </c>
      <c r="F825" s="167">
        <v>60</v>
      </c>
      <c r="G825" s="168">
        <f t="shared" si="12"/>
        <v>99.172189274084161</v>
      </c>
    </row>
    <row r="826" spans="1:7" x14ac:dyDescent="0.25">
      <c r="A826" s="164" t="s">
        <v>391</v>
      </c>
      <c r="B826" s="164" t="s">
        <v>72</v>
      </c>
      <c r="C826" s="165">
        <v>191788</v>
      </c>
      <c r="D826" s="166" t="s">
        <v>92</v>
      </c>
      <c r="E826" s="165">
        <v>81597.037222848492</v>
      </c>
      <c r="F826" s="167">
        <v>34</v>
      </c>
      <c r="G826" s="168">
        <f t="shared" si="12"/>
        <v>239.9912859495544</v>
      </c>
    </row>
    <row r="827" spans="1:7" x14ac:dyDescent="0.25">
      <c r="A827" s="164" t="s">
        <v>472</v>
      </c>
      <c r="B827" s="164" t="s">
        <v>441</v>
      </c>
      <c r="C827" s="165">
        <v>328050</v>
      </c>
      <c r="D827" s="166" t="s">
        <v>90</v>
      </c>
      <c r="E827" s="165">
        <v>143818.09155526364</v>
      </c>
      <c r="F827" s="167">
        <v>76</v>
      </c>
      <c r="G827" s="168">
        <f t="shared" si="12"/>
        <v>189.23433099376797</v>
      </c>
    </row>
    <row r="828" spans="1:7" x14ac:dyDescent="0.25">
      <c r="A828" s="164" t="s">
        <v>347</v>
      </c>
      <c r="B828" s="164" t="s">
        <v>342</v>
      </c>
      <c r="C828" s="165">
        <v>911</v>
      </c>
      <c r="D828" s="166" t="s">
        <v>96</v>
      </c>
      <c r="E828" s="165">
        <v>447.1481226974991</v>
      </c>
      <c r="F828" s="167">
        <v>59</v>
      </c>
      <c r="G828" s="168">
        <f t="shared" si="12"/>
        <v>0.75787817406355784</v>
      </c>
    </row>
    <row r="829" spans="1:7" x14ac:dyDescent="0.25">
      <c r="A829" s="164" t="s">
        <v>479</v>
      </c>
      <c r="B829" s="164" t="s">
        <v>441</v>
      </c>
      <c r="C829" s="165">
        <v>389539</v>
      </c>
      <c r="D829" s="166" t="s">
        <v>92</v>
      </c>
      <c r="E829" s="165">
        <v>96219.794920066735</v>
      </c>
      <c r="F829" s="167">
        <v>60</v>
      </c>
      <c r="G829" s="168">
        <f t="shared" si="12"/>
        <v>160.36632486677792</v>
      </c>
    </row>
    <row r="830" spans="1:7" x14ac:dyDescent="0.25">
      <c r="A830" s="164" t="s">
        <v>892</v>
      </c>
      <c r="B830" s="164" t="s">
        <v>67</v>
      </c>
      <c r="C830" s="165">
        <v>298576</v>
      </c>
      <c r="D830" s="166" t="s">
        <v>90</v>
      </c>
      <c r="E830" s="165">
        <v>135205.79319149529</v>
      </c>
      <c r="F830" s="167">
        <v>23</v>
      </c>
      <c r="G830" s="168">
        <f t="shared" si="12"/>
        <v>587.85127474563171</v>
      </c>
    </row>
    <row r="831" spans="1:7" x14ac:dyDescent="0.25">
      <c r="A831" s="164" t="s">
        <v>267</v>
      </c>
      <c r="B831" s="164" t="s">
        <v>79</v>
      </c>
      <c r="C831" s="165">
        <v>317678</v>
      </c>
      <c r="D831" s="166" t="s">
        <v>92</v>
      </c>
      <c r="E831" s="165">
        <v>145070.21678101129</v>
      </c>
      <c r="F831" s="167">
        <v>56</v>
      </c>
      <c r="G831" s="168">
        <f t="shared" si="12"/>
        <v>259.05395853752015</v>
      </c>
    </row>
    <row r="832" spans="1:7" x14ac:dyDescent="0.25">
      <c r="A832" s="164" t="s">
        <v>301</v>
      </c>
      <c r="B832" s="164" t="s">
        <v>68</v>
      </c>
      <c r="C832" s="165">
        <v>360242</v>
      </c>
      <c r="D832" s="166" t="s">
        <v>90</v>
      </c>
      <c r="E832" s="165">
        <v>184867.72862149042</v>
      </c>
      <c r="F832" s="167">
        <v>24</v>
      </c>
      <c r="G832" s="168">
        <f t="shared" si="12"/>
        <v>770.28220258954343</v>
      </c>
    </row>
    <row r="833" spans="1:7" x14ac:dyDescent="0.25">
      <c r="A833" s="164" t="s">
        <v>345</v>
      </c>
      <c r="B833" s="164" t="s">
        <v>342</v>
      </c>
      <c r="C833" s="165">
        <v>360859</v>
      </c>
      <c r="D833" s="166" t="s">
        <v>92</v>
      </c>
      <c r="E833" s="165">
        <v>109062.63522031772</v>
      </c>
      <c r="F833" s="167">
        <v>44</v>
      </c>
      <c r="G833" s="168">
        <f t="shared" si="12"/>
        <v>247.86962550072212</v>
      </c>
    </row>
    <row r="834" spans="1:7" x14ac:dyDescent="0.25">
      <c r="A834" s="164" t="s">
        <v>719</v>
      </c>
      <c r="B834" s="164" t="s">
        <v>81</v>
      </c>
      <c r="C834" s="165">
        <v>17629</v>
      </c>
      <c r="D834" s="166" t="s">
        <v>92</v>
      </c>
      <c r="E834" s="165">
        <v>12039.710979246953</v>
      </c>
      <c r="F834" s="167">
        <v>69</v>
      </c>
      <c r="G834" s="168">
        <f t="shared" ref="G834:G897" si="13">E834*10%/F834</f>
        <v>17.448856491662251</v>
      </c>
    </row>
    <row r="835" spans="1:7" x14ac:dyDescent="0.25">
      <c r="A835" s="164" t="s">
        <v>427</v>
      </c>
      <c r="B835" s="164" t="s">
        <v>408</v>
      </c>
      <c r="C835" s="165">
        <v>262329</v>
      </c>
      <c r="D835" s="166" t="s">
        <v>92</v>
      </c>
      <c r="E835" s="165">
        <v>52581.66203828212</v>
      </c>
      <c r="F835" s="167">
        <v>6</v>
      </c>
      <c r="G835" s="168">
        <f t="shared" si="13"/>
        <v>876.36103397136867</v>
      </c>
    </row>
    <row r="836" spans="1:7" x14ac:dyDescent="0.25">
      <c r="A836" s="164" t="s">
        <v>355</v>
      </c>
      <c r="B836" s="164" t="s">
        <v>342</v>
      </c>
      <c r="C836" s="165">
        <v>57948</v>
      </c>
      <c r="D836" s="166" t="s">
        <v>92</v>
      </c>
      <c r="E836" s="165">
        <v>38129.56903675192</v>
      </c>
      <c r="F836" s="167">
        <v>17</v>
      </c>
      <c r="G836" s="168">
        <f t="shared" si="13"/>
        <v>224.29158256912896</v>
      </c>
    </row>
    <row r="837" spans="1:7" x14ac:dyDescent="0.25">
      <c r="A837" s="164" t="s">
        <v>1063</v>
      </c>
      <c r="B837" s="164" t="s">
        <v>1039</v>
      </c>
      <c r="C837" s="165">
        <v>205297</v>
      </c>
      <c r="D837" s="166" t="s">
        <v>92</v>
      </c>
      <c r="E837" s="165">
        <v>127823.71229492249</v>
      </c>
      <c r="F837" s="167">
        <v>26</v>
      </c>
      <c r="G837" s="168">
        <f t="shared" si="13"/>
        <v>491.62966267277886</v>
      </c>
    </row>
    <row r="838" spans="1:7" x14ac:dyDescent="0.25">
      <c r="A838" s="164" t="s">
        <v>322</v>
      </c>
      <c r="B838" s="164" t="s">
        <v>319</v>
      </c>
      <c r="C838" s="165">
        <v>68583</v>
      </c>
      <c r="D838" s="166" t="s">
        <v>96</v>
      </c>
      <c r="E838" s="165">
        <v>41365.182708561122</v>
      </c>
      <c r="F838" s="167">
        <v>78</v>
      </c>
      <c r="G838" s="168">
        <f t="shared" si="13"/>
        <v>53.032285523796311</v>
      </c>
    </row>
    <row r="839" spans="1:7" x14ac:dyDescent="0.25">
      <c r="A839" s="164" t="s">
        <v>1085</v>
      </c>
      <c r="B839" s="164" t="s">
        <v>80</v>
      </c>
      <c r="C839" s="165">
        <v>87000</v>
      </c>
      <c r="D839" s="166" t="s">
        <v>90</v>
      </c>
      <c r="E839" s="165">
        <v>37431.489677223304</v>
      </c>
      <c r="F839" s="167">
        <v>19</v>
      </c>
      <c r="G839" s="168">
        <f t="shared" si="13"/>
        <v>197.00784040643848</v>
      </c>
    </row>
    <row r="840" spans="1:7" x14ac:dyDescent="0.25">
      <c r="A840" s="164" t="s">
        <v>420</v>
      </c>
      <c r="B840" s="164" t="s">
        <v>408</v>
      </c>
      <c r="C840" s="165">
        <v>94892</v>
      </c>
      <c r="D840" s="166" t="s">
        <v>96</v>
      </c>
      <c r="E840" s="165">
        <v>28389.864212567234</v>
      </c>
      <c r="F840" s="167">
        <v>11</v>
      </c>
      <c r="G840" s="168">
        <f t="shared" si="13"/>
        <v>258.08967465970215</v>
      </c>
    </row>
    <row r="841" spans="1:7" x14ac:dyDescent="0.25">
      <c r="A841" s="164" t="s">
        <v>384</v>
      </c>
      <c r="B841" s="164" t="s">
        <v>72</v>
      </c>
      <c r="C841" s="165">
        <v>384934</v>
      </c>
      <c r="D841" s="166" t="s">
        <v>96</v>
      </c>
      <c r="E841" s="165">
        <v>125976.86952369979</v>
      </c>
      <c r="F841" s="167">
        <v>52</v>
      </c>
      <c r="G841" s="168">
        <f t="shared" si="13"/>
        <v>242.2632106224996</v>
      </c>
    </row>
    <row r="842" spans="1:7" x14ac:dyDescent="0.25">
      <c r="A842" s="164" t="s">
        <v>598</v>
      </c>
      <c r="B842" s="164" t="s">
        <v>77</v>
      </c>
      <c r="C842" s="165">
        <v>111211</v>
      </c>
      <c r="D842" s="166" t="s">
        <v>96</v>
      </c>
      <c r="E842" s="165">
        <v>69898.451582200927</v>
      </c>
      <c r="F842" s="167">
        <v>14</v>
      </c>
      <c r="G842" s="168">
        <f t="shared" si="13"/>
        <v>499.27465415857807</v>
      </c>
    </row>
    <row r="843" spans="1:7" x14ac:dyDescent="0.25">
      <c r="A843" s="164" t="s">
        <v>165</v>
      </c>
      <c r="B843" s="164" t="s">
        <v>76</v>
      </c>
      <c r="C843" s="165">
        <v>209361</v>
      </c>
      <c r="D843" s="166" t="s">
        <v>92</v>
      </c>
      <c r="E843" s="165">
        <v>135873.93007516136</v>
      </c>
      <c r="F843" s="167">
        <v>54</v>
      </c>
      <c r="G843" s="168">
        <f t="shared" si="13"/>
        <v>251.61838902807662</v>
      </c>
    </row>
    <row r="844" spans="1:7" x14ac:dyDescent="0.25">
      <c r="A844" s="164" t="s">
        <v>512</v>
      </c>
      <c r="B844" s="164" t="s">
        <v>493</v>
      </c>
      <c r="C844" s="165">
        <v>259624</v>
      </c>
      <c r="D844" s="166" t="s">
        <v>92</v>
      </c>
      <c r="E844" s="165">
        <v>108509.21995268218</v>
      </c>
      <c r="F844" s="167">
        <v>29</v>
      </c>
      <c r="G844" s="168">
        <f t="shared" si="13"/>
        <v>374.16972397476616</v>
      </c>
    </row>
    <row r="845" spans="1:7" x14ac:dyDescent="0.25">
      <c r="A845" s="164" t="s">
        <v>1045</v>
      </c>
      <c r="B845" s="164" t="s">
        <v>1039</v>
      </c>
      <c r="C845" s="165">
        <v>132163</v>
      </c>
      <c r="D845" s="166" t="s">
        <v>92</v>
      </c>
      <c r="E845" s="165">
        <v>31659.678807139939</v>
      </c>
      <c r="F845" s="167">
        <v>5</v>
      </c>
      <c r="G845" s="168">
        <f t="shared" si="13"/>
        <v>633.19357614279875</v>
      </c>
    </row>
    <row r="846" spans="1:7" x14ac:dyDescent="0.25">
      <c r="A846" s="164" t="s">
        <v>734</v>
      </c>
      <c r="B846" s="164" t="s">
        <v>81</v>
      </c>
      <c r="C846" s="165">
        <v>147923</v>
      </c>
      <c r="D846" s="166" t="s">
        <v>96</v>
      </c>
      <c r="E846" s="165">
        <v>51967.078230700477</v>
      </c>
      <c r="F846" s="167">
        <v>40</v>
      </c>
      <c r="G846" s="168">
        <f t="shared" si="13"/>
        <v>129.91769557675121</v>
      </c>
    </row>
    <row r="847" spans="1:7" x14ac:dyDescent="0.25">
      <c r="A847" s="164" t="s">
        <v>903</v>
      </c>
      <c r="B847" s="164" t="s">
        <v>902</v>
      </c>
      <c r="C847" s="165">
        <v>206468</v>
      </c>
      <c r="D847" s="166" t="s">
        <v>90</v>
      </c>
      <c r="E847" s="165">
        <v>69076.154545049649</v>
      </c>
      <c r="F847" s="167">
        <v>20</v>
      </c>
      <c r="G847" s="168">
        <f t="shared" si="13"/>
        <v>345.38077272524822</v>
      </c>
    </row>
    <row r="848" spans="1:7" x14ac:dyDescent="0.25">
      <c r="A848" s="164" t="s">
        <v>199</v>
      </c>
      <c r="B848" s="164" t="s">
        <v>198</v>
      </c>
      <c r="C848" s="165">
        <v>75355</v>
      </c>
      <c r="D848" s="166" t="s">
        <v>92</v>
      </c>
      <c r="E848" s="165">
        <v>42042.985721236393</v>
      </c>
      <c r="F848" s="167">
        <v>60</v>
      </c>
      <c r="G848" s="168">
        <f t="shared" si="13"/>
        <v>70.071642868727324</v>
      </c>
    </row>
    <row r="849" spans="1:7" x14ac:dyDescent="0.25">
      <c r="A849" s="164" t="s">
        <v>111</v>
      </c>
      <c r="B849" s="164" t="s">
        <v>69</v>
      </c>
      <c r="C849" s="165">
        <v>344064</v>
      </c>
      <c r="D849" s="166" t="s">
        <v>92</v>
      </c>
      <c r="E849" s="165">
        <v>119046.97646232524</v>
      </c>
      <c r="F849" s="167">
        <v>41</v>
      </c>
      <c r="G849" s="168">
        <f t="shared" si="13"/>
        <v>290.35847917640308</v>
      </c>
    </row>
    <row r="850" spans="1:7" x14ac:dyDescent="0.25">
      <c r="A850" s="164" t="s">
        <v>573</v>
      </c>
      <c r="B850" s="164" t="s">
        <v>554</v>
      </c>
      <c r="C850" s="165">
        <v>35626</v>
      </c>
      <c r="D850" s="166" t="s">
        <v>90</v>
      </c>
      <c r="E850" s="165">
        <v>22304.690227299452</v>
      </c>
      <c r="F850" s="167">
        <v>46</v>
      </c>
      <c r="G850" s="168">
        <f t="shared" si="13"/>
        <v>48.488457015868377</v>
      </c>
    </row>
    <row r="851" spans="1:7" x14ac:dyDescent="0.25">
      <c r="A851" s="164" t="s">
        <v>765</v>
      </c>
      <c r="B851" s="164" t="s">
        <v>745</v>
      </c>
      <c r="C851" s="165">
        <v>351806</v>
      </c>
      <c r="D851" s="166" t="s">
        <v>90</v>
      </c>
      <c r="E851" s="165">
        <v>150671.22669091786</v>
      </c>
      <c r="F851" s="167">
        <v>58</v>
      </c>
      <c r="G851" s="168">
        <f t="shared" si="13"/>
        <v>259.77797705330664</v>
      </c>
    </row>
    <row r="852" spans="1:7" x14ac:dyDescent="0.25">
      <c r="A852" s="164" t="s">
        <v>416</v>
      </c>
      <c r="B852" s="164" t="s">
        <v>408</v>
      </c>
      <c r="C852" s="165">
        <v>136236</v>
      </c>
      <c r="D852" s="166" t="s">
        <v>90</v>
      </c>
      <c r="E852" s="165">
        <v>59396.331860533806</v>
      </c>
      <c r="F852" s="167">
        <v>44</v>
      </c>
      <c r="G852" s="168">
        <f t="shared" si="13"/>
        <v>134.99166331939503</v>
      </c>
    </row>
    <row r="853" spans="1:7" x14ac:dyDescent="0.25">
      <c r="A853" s="164" t="s">
        <v>1002</v>
      </c>
      <c r="B853" s="164" t="s">
        <v>993</v>
      </c>
      <c r="C853" s="165">
        <v>155982</v>
      </c>
      <c r="D853" s="166" t="s">
        <v>90</v>
      </c>
      <c r="E853" s="165">
        <v>63563.467616214199</v>
      </c>
      <c r="F853" s="167">
        <v>58</v>
      </c>
      <c r="G853" s="168">
        <f t="shared" si="13"/>
        <v>109.5921855451969</v>
      </c>
    </row>
    <row r="854" spans="1:7" x14ac:dyDescent="0.25">
      <c r="A854" s="164" t="s">
        <v>508</v>
      </c>
      <c r="B854" s="164" t="s">
        <v>493</v>
      </c>
      <c r="C854" s="165">
        <v>393712</v>
      </c>
      <c r="D854" s="166" t="s">
        <v>90</v>
      </c>
      <c r="E854" s="165">
        <v>143441.58582625448</v>
      </c>
      <c r="F854" s="167">
        <v>49</v>
      </c>
      <c r="G854" s="168">
        <f t="shared" si="13"/>
        <v>292.73793025766224</v>
      </c>
    </row>
    <row r="855" spans="1:7" x14ac:dyDescent="0.25">
      <c r="A855" s="164" t="s">
        <v>901</v>
      </c>
      <c r="B855" s="164" t="s">
        <v>902</v>
      </c>
      <c r="C855" s="165">
        <v>52562</v>
      </c>
      <c r="D855" s="166" t="s">
        <v>92</v>
      </c>
      <c r="E855" s="165">
        <v>25826.991493886719</v>
      </c>
      <c r="F855" s="167">
        <v>49</v>
      </c>
      <c r="G855" s="168">
        <f t="shared" si="13"/>
        <v>52.708145905891271</v>
      </c>
    </row>
    <row r="856" spans="1:7" x14ac:dyDescent="0.25">
      <c r="A856" s="164" t="s">
        <v>728</v>
      </c>
      <c r="B856" s="164" t="s">
        <v>81</v>
      </c>
      <c r="C856" s="165">
        <v>71589</v>
      </c>
      <c r="D856" s="166" t="s">
        <v>92</v>
      </c>
      <c r="E856" s="165">
        <v>20701.851651565652</v>
      </c>
      <c r="F856" s="167">
        <v>53</v>
      </c>
      <c r="G856" s="168">
        <f t="shared" si="13"/>
        <v>39.060097455784252</v>
      </c>
    </row>
    <row r="857" spans="1:7" x14ac:dyDescent="0.25">
      <c r="A857" s="164" t="s">
        <v>748</v>
      </c>
      <c r="B857" s="164" t="s">
        <v>745</v>
      </c>
      <c r="C857" s="165">
        <v>94610</v>
      </c>
      <c r="D857" s="166" t="s">
        <v>90</v>
      </c>
      <c r="E857" s="165">
        <v>20773.357144761114</v>
      </c>
      <c r="F857" s="167">
        <v>58</v>
      </c>
      <c r="G857" s="168">
        <f t="shared" si="13"/>
        <v>35.816133008208823</v>
      </c>
    </row>
    <row r="858" spans="1:7" x14ac:dyDescent="0.25">
      <c r="A858" s="164" t="s">
        <v>124</v>
      </c>
      <c r="B858" s="164" t="s">
        <v>121</v>
      </c>
      <c r="C858" s="165">
        <v>317205</v>
      </c>
      <c r="D858" s="166" t="s">
        <v>96</v>
      </c>
      <c r="E858" s="165">
        <v>105970.02067841354</v>
      </c>
      <c r="F858" s="167">
        <v>21</v>
      </c>
      <c r="G858" s="168">
        <f t="shared" si="13"/>
        <v>504.61914608768359</v>
      </c>
    </row>
    <row r="859" spans="1:7" x14ac:dyDescent="0.25">
      <c r="A859" s="164" t="s">
        <v>560</v>
      </c>
      <c r="B859" s="164" t="s">
        <v>554</v>
      </c>
      <c r="C859" s="165">
        <v>390560</v>
      </c>
      <c r="D859" s="166" t="s">
        <v>92</v>
      </c>
      <c r="E859" s="165">
        <v>162078.70235594932</v>
      </c>
      <c r="F859" s="167">
        <v>58</v>
      </c>
      <c r="G859" s="168">
        <f t="shared" si="13"/>
        <v>279.44603854474025</v>
      </c>
    </row>
    <row r="860" spans="1:7" x14ac:dyDescent="0.25">
      <c r="A860" s="164" t="s">
        <v>855</v>
      </c>
      <c r="B860" s="164" t="s">
        <v>852</v>
      </c>
      <c r="C860" s="165">
        <v>649</v>
      </c>
      <c r="D860" s="166" t="s">
        <v>96</v>
      </c>
      <c r="E860" s="165">
        <v>302.82599874324666</v>
      </c>
      <c r="F860" s="167">
        <v>13</v>
      </c>
      <c r="G860" s="168">
        <f t="shared" si="13"/>
        <v>2.329430759563436</v>
      </c>
    </row>
    <row r="861" spans="1:7" x14ac:dyDescent="0.25">
      <c r="A861" s="164" t="s">
        <v>504</v>
      </c>
      <c r="B861" s="164" t="s">
        <v>493</v>
      </c>
      <c r="C861" s="165">
        <v>176502</v>
      </c>
      <c r="D861" s="166" t="s">
        <v>96</v>
      </c>
      <c r="E861" s="165">
        <v>93069.901841797386</v>
      </c>
      <c r="F861" s="167">
        <v>17</v>
      </c>
      <c r="G861" s="168">
        <f t="shared" si="13"/>
        <v>547.47001083410225</v>
      </c>
    </row>
    <row r="862" spans="1:7" x14ac:dyDescent="0.25">
      <c r="A862" s="164" t="s">
        <v>923</v>
      </c>
      <c r="B862" s="164" t="s">
        <v>918</v>
      </c>
      <c r="C862" s="165">
        <v>374548</v>
      </c>
      <c r="D862" s="166" t="s">
        <v>92</v>
      </c>
      <c r="E862" s="165">
        <v>195006.37208656259</v>
      </c>
      <c r="F862" s="167">
        <v>43</v>
      </c>
      <c r="G862" s="168">
        <f t="shared" si="13"/>
        <v>453.50319089898278</v>
      </c>
    </row>
    <row r="863" spans="1:7" x14ac:dyDescent="0.25">
      <c r="A863" s="164" t="s">
        <v>280</v>
      </c>
      <c r="B863" s="164" t="s">
        <v>79</v>
      </c>
      <c r="C863" s="165">
        <v>273237</v>
      </c>
      <c r="D863" s="166" t="s">
        <v>92</v>
      </c>
      <c r="E863" s="165">
        <v>83598.028849419323</v>
      </c>
      <c r="F863" s="167">
        <v>23</v>
      </c>
      <c r="G863" s="168">
        <f t="shared" si="13"/>
        <v>363.46969064964929</v>
      </c>
    </row>
    <row r="864" spans="1:7" x14ac:dyDescent="0.25">
      <c r="A864" s="164" t="s">
        <v>117</v>
      </c>
      <c r="B864" s="164" t="s">
        <v>69</v>
      </c>
      <c r="C864" s="165">
        <v>17298</v>
      </c>
      <c r="D864" s="166" t="s">
        <v>96</v>
      </c>
      <c r="E864" s="165">
        <v>5094.3201566851849</v>
      </c>
      <c r="F864" s="167">
        <v>31</v>
      </c>
      <c r="G864" s="168">
        <f t="shared" si="13"/>
        <v>16.433290828016727</v>
      </c>
    </row>
    <row r="865" spans="1:7" x14ac:dyDescent="0.25">
      <c r="A865" s="164" t="s">
        <v>1032</v>
      </c>
      <c r="B865" s="164" t="s">
        <v>1024</v>
      </c>
      <c r="C865" s="165">
        <v>70464</v>
      </c>
      <c r="D865" s="166" t="s">
        <v>92</v>
      </c>
      <c r="E865" s="165">
        <v>20063.104758410158</v>
      </c>
      <c r="F865" s="167">
        <v>19</v>
      </c>
      <c r="G865" s="168">
        <f t="shared" si="13"/>
        <v>105.59528820215873</v>
      </c>
    </row>
    <row r="866" spans="1:7" x14ac:dyDescent="0.25">
      <c r="A866" s="164" t="s">
        <v>1035</v>
      </c>
      <c r="B866" s="164" t="s">
        <v>1024</v>
      </c>
      <c r="C866" s="165">
        <v>102922</v>
      </c>
      <c r="D866" s="166" t="s">
        <v>90</v>
      </c>
      <c r="E866" s="165">
        <v>69520.56378129666</v>
      </c>
      <c r="F866" s="167">
        <v>71</v>
      </c>
      <c r="G866" s="168">
        <f t="shared" si="13"/>
        <v>97.916287015910783</v>
      </c>
    </row>
    <row r="867" spans="1:7" x14ac:dyDescent="0.25">
      <c r="A867" s="164" t="s">
        <v>976</v>
      </c>
      <c r="B867" s="164" t="s">
        <v>969</v>
      </c>
      <c r="C867" s="165">
        <v>297009</v>
      </c>
      <c r="D867" s="166" t="s">
        <v>92</v>
      </c>
      <c r="E867" s="165">
        <v>196671.82247857924</v>
      </c>
      <c r="F867" s="167">
        <v>46</v>
      </c>
      <c r="G867" s="168">
        <f t="shared" si="13"/>
        <v>427.54744017082447</v>
      </c>
    </row>
    <row r="868" spans="1:7" x14ac:dyDescent="0.25">
      <c r="A868" s="164" t="s">
        <v>444</v>
      </c>
      <c r="B868" s="164" t="s">
        <v>441</v>
      </c>
      <c r="C868" s="165">
        <v>242777</v>
      </c>
      <c r="D868" s="166" t="s">
        <v>90</v>
      </c>
      <c r="E868" s="165">
        <v>120808.01397812748</v>
      </c>
      <c r="F868" s="167">
        <v>62</v>
      </c>
      <c r="G868" s="168">
        <f t="shared" si="13"/>
        <v>194.85163544859273</v>
      </c>
    </row>
    <row r="869" spans="1:7" x14ac:dyDescent="0.25">
      <c r="A869" s="164" t="s">
        <v>908</v>
      </c>
      <c r="B869" s="164" t="s">
        <v>902</v>
      </c>
      <c r="C869" s="165">
        <v>189643</v>
      </c>
      <c r="D869" s="166" t="s">
        <v>96</v>
      </c>
      <c r="E869" s="165">
        <v>119639.50886975552</v>
      </c>
      <c r="F869" s="167">
        <v>39</v>
      </c>
      <c r="G869" s="168">
        <f t="shared" si="13"/>
        <v>306.76797146091161</v>
      </c>
    </row>
    <row r="870" spans="1:7" x14ac:dyDescent="0.25">
      <c r="A870" s="164" t="s">
        <v>1019</v>
      </c>
      <c r="B870" s="164" t="s">
        <v>1008</v>
      </c>
      <c r="C870" s="165">
        <v>217454</v>
      </c>
      <c r="D870" s="166" t="s">
        <v>96</v>
      </c>
      <c r="E870" s="165">
        <v>142590.51334506026</v>
      </c>
      <c r="F870" s="167">
        <v>65</v>
      </c>
      <c r="G870" s="168">
        <f t="shared" si="13"/>
        <v>219.37002053086195</v>
      </c>
    </row>
    <row r="871" spans="1:7" x14ac:dyDescent="0.25">
      <c r="A871" s="164" t="s">
        <v>1064</v>
      </c>
      <c r="B871" s="164" t="s">
        <v>1039</v>
      </c>
      <c r="C871" s="165">
        <v>234213</v>
      </c>
      <c r="D871" s="166" t="s">
        <v>92</v>
      </c>
      <c r="E871" s="165">
        <v>106265.31607483547</v>
      </c>
      <c r="F871" s="167">
        <v>11</v>
      </c>
      <c r="G871" s="168">
        <f t="shared" si="13"/>
        <v>966.04832795304981</v>
      </c>
    </row>
    <row r="872" spans="1:7" x14ac:dyDescent="0.25">
      <c r="A872" s="164" t="s">
        <v>295</v>
      </c>
      <c r="B872" s="164" t="s">
        <v>79</v>
      </c>
      <c r="C872" s="165">
        <v>289248</v>
      </c>
      <c r="D872" s="166" t="s">
        <v>92</v>
      </c>
      <c r="E872" s="165">
        <v>201400.25537232385</v>
      </c>
      <c r="F872" s="167">
        <v>47</v>
      </c>
      <c r="G872" s="168">
        <f t="shared" si="13"/>
        <v>428.51118164324231</v>
      </c>
    </row>
    <row r="873" spans="1:7" x14ac:dyDescent="0.25">
      <c r="A873" s="164" t="s">
        <v>667</v>
      </c>
      <c r="B873" s="164" t="s">
        <v>656</v>
      </c>
      <c r="C873" s="165">
        <v>387589</v>
      </c>
      <c r="D873" s="166" t="s">
        <v>90</v>
      </c>
      <c r="E873" s="165">
        <v>184751.44065188436</v>
      </c>
      <c r="F873" s="167">
        <v>2</v>
      </c>
      <c r="G873" s="168">
        <f t="shared" si="13"/>
        <v>9237.5720325942184</v>
      </c>
    </row>
    <row r="874" spans="1:7" x14ac:dyDescent="0.25">
      <c r="A874" s="164" t="s">
        <v>794</v>
      </c>
      <c r="B874" s="164" t="s">
        <v>1039</v>
      </c>
      <c r="C874" s="165">
        <v>379835</v>
      </c>
      <c r="D874" s="166" t="s">
        <v>90</v>
      </c>
      <c r="E874" s="165">
        <v>223371.54052161792</v>
      </c>
      <c r="F874" s="167">
        <v>9</v>
      </c>
      <c r="G874" s="168">
        <f t="shared" si="13"/>
        <v>2481.9060057957549</v>
      </c>
    </row>
    <row r="875" spans="1:7" x14ac:dyDescent="0.25">
      <c r="A875" s="164" t="s">
        <v>440</v>
      </c>
      <c r="B875" s="164" t="s">
        <v>441</v>
      </c>
      <c r="C875" s="165">
        <v>47613</v>
      </c>
      <c r="D875" s="166" t="s">
        <v>92</v>
      </c>
      <c r="E875" s="165">
        <v>19987.359160504679</v>
      </c>
      <c r="F875" s="167">
        <v>66</v>
      </c>
      <c r="G875" s="168">
        <f t="shared" si="13"/>
        <v>30.283877515916181</v>
      </c>
    </row>
    <row r="876" spans="1:7" x14ac:dyDescent="0.25">
      <c r="A876" s="164" t="s">
        <v>664</v>
      </c>
      <c r="B876" s="164" t="s">
        <v>656</v>
      </c>
      <c r="C876" s="165">
        <v>226335</v>
      </c>
      <c r="D876" s="166" t="s">
        <v>92</v>
      </c>
      <c r="E876" s="165">
        <v>82076.289877089846</v>
      </c>
      <c r="F876" s="167">
        <v>16</v>
      </c>
      <c r="G876" s="168">
        <f t="shared" si="13"/>
        <v>512.97681173181161</v>
      </c>
    </row>
    <row r="877" spans="1:7" x14ac:dyDescent="0.25">
      <c r="A877" s="164" t="s">
        <v>336</v>
      </c>
      <c r="B877" s="164" t="s">
        <v>319</v>
      </c>
      <c r="C877" s="165">
        <v>245132</v>
      </c>
      <c r="D877" s="166" t="s">
        <v>92</v>
      </c>
      <c r="E877" s="165">
        <v>86251.266297983879</v>
      </c>
      <c r="F877" s="167">
        <v>41</v>
      </c>
      <c r="G877" s="168">
        <f t="shared" si="13"/>
        <v>210.36894219020456</v>
      </c>
    </row>
    <row r="878" spans="1:7" x14ac:dyDescent="0.25">
      <c r="A878" s="164" t="s">
        <v>904</v>
      </c>
      <c r="B878" s="164" t="s">
        <v>902</v>
      </c>
      <c r="C878" s="165">
        <v>39857</v>
      </c>
      <c r="D878" s="166" t="s">
        <v>92</v>
      </c>
      <c r="E878" s="165">
        <v>25029.909145997084</v>
      </c>
      <c r="F878" s="167">
        <v>6</v>
      </c>
      <c r="G878" s="168">
        <f t="shared" si="13"/>
        <v>417.16515243328473</v>
      </c>
    </row>
    <row r="879" spans="1:7" x14ac:dyDescent="0.25">
      <c r="A879" s="164" t="s">
        <v>498</v>
      </c>
      <c r="B879" s="164" t="s">
        <v>493</v>
      </c>
      <c r="C879" s="165">
        <v>299570</v>
      </c>
      <c r="D879" s="166" t="s">
        <v>92</v>
      </c>
      <c r="E879" s="165">
        <v>202945.71782138795</v>
      </c>
      <c r="F879" s="167">
        <v>21</v>
      </c>
      <c r="G879" s="168">
        <f t="shared" si="13"/>
        <v>966.40818010184739</v>
      </c>
    </row>
    <row r="880" spans="1:7" x14ac:dyDescent="0.25">
      <c r="A880" s="164" t="s">
        <v>651</v>
      </c>
      <c r="B880" s="164" t="s">
        <v>624</v>
      </c>
      <c r="C880" s="165">
        <v>110608</v>
      </c>
      <c r="D880" s="166" t="s">
        <v>92</v>
      </c>
      <c r="E880" s="165">
        <v>23662.793247720772</v>
      </c>
      <c r="F880" s="167">
        <v>53</v>
      </c>
      <c r="G880" s="168">
        <f t="shared" si="13"/>
        <v>44.646779712680704</v>
      </c>
    </row>
    <row r="881" spans="1:7" x14ac:dyDescent="0.25">
      <c r="A881" s="164" t="s">
        <v>414</v>
      </c>
      <c r="B881" s="164" t="s">
        <v>408</v>
      </c>
      <c r="C881" s="165">
        <v>128598</v>
      </c>
      <c r="D881" s="166" t="s">
        <v>92</v>
      </c>
      <c r="E881" s="165">
        <v>44506.432196339985</v>
      </c>
      <c r="F881" s="167">
        <v>53</v>
      </c>
      <c r="G881" s="168">
        <f t="shared" si="13"/>
        <v>83.974400370452798</v>
      </c>
    </row>
    <row r="882" spans="1:7" x14ac:dyDescent="0.25">
      <c r="A882" s="164" t="s">
        <v>57</v>
      </c>
      <c r="B882" s="164" t="s">
        <v>138</v>
      </c>
      <c r="C882" s="165">
        <v>348360</v>
      </c>
      <c r="D882" s="166" t="s">
        <v>90</v>
      </c>
      <c r="E882" s="165">
        <v>191730.61765228864</v>
      </c>
      <c r="F882" s="167">
        <v>22</v>
      </c>
      <c r="G882" s="168">
        <f t="shared" si="13"/>
        <v>871.50280751040293</v>
      </c>
    </row>
    <row r="883" spans="1:7" x14ac:dyDescent="0.25">
      <c r="A883" s="164" t="s">
        <v>773</v>
      </c>
      <c r="B883" s="164" t="s">
        <v>745</v>
      </c>
      <c r="C883" s="165">
        <v>129917</v>
      </c>
      <c r="D883" s="166" t="s">
        <v>92</v>
      </c>
      <c r="E883" s="165">
        <v>70940.040078631981</v>
      </c>
      <c r="F883" s="167">
        <v>23</v>
      </c>
      <c r="G883" s="168">
        <f t="shared" si="13"/>
        <v>308.43495686361729</v>
      </c>
    </row>
    <row r="884" spans="1:7" x14ac:dyDescent="0.25">
      <c r="A884" s="164" t="s">
        <v>176</v>
      </c>
      <c r="B884" s="164" t="s">
        <v>168</v>
      </c>
      <c r="C884" s="165">
        <v>300404</v>
      </c>
      <c r="D884" s="166" t="s">
        <v>92</v>
      </c>
      <c r="E884" s="165">
        <v>173450.11051232854</v>
      </c>
      <c r="F884" s="167">
        <v>26</v>
      </c>
      <c r="G884" s="168">
        <f t="shared" si="13"/>
        <v>667.11580966280212</v>
      </c>
    </row>
    <row r="885" spans="1:7" x14ac:dyDescent="0.25">
      <c r="A885" s="164" t="s">
        <v>300</v>
      </c>
      <c r="B885" s="164" t="s">
        <v>68</v>
      </c>
      <c r="C885" s="165">
        <v>137136</v>
      </c>
      <c r="D885" s="166" t="s">
        <v>92</v>
      </c>
      <c r="E885" s="165">
        <v>70847.369922901606</v>
      </c>
      <c r="F885" s="167">
        <v>4</v>
      </c>
      <c r="G885" s="168">
        <f t="shared" si="13"/>
        <v>1771.1842480725402</v>
      </c>
    </row>
    <row r="886" spans="1:7" x14ac:dyDescent="0.25">
      <c r="A886" s="164" t="s">
        <v>308</v>
      </c>
      <c r="B886" s="164" t="s">
        <v>68</v>
      </c>
      <c r="C886" s="165">
        <v>141908</v>
      </c>
      <c r="D886" s="166" t="s">
        <v>96</v>
      </c>
      <c r="E886" s="165">
        <v>42348.612862300019</v>
      </c>
      <c r="F886" s="167">
        <v>17</v>
      </c>
      <c r="G886" s="168">
        <f t="shared" si="13"/>
        <v>249.10948742529425</v>
      </c>
    </row>
    <row r="887" spans="1:7" x14ac:dyDescent="0.25">
      <c r="A887" s="164" t="s">
        <v>249</v>
      </c>
      <c r="B887" s="164" t="s">
        <v>79</v>
      </c>
      <c r="C887" s="165">
        <v>188368</v>
      </c>
      <c r="D887" s="166" t="s">
        <v>92</v>
      </c>
      <c r="E887" s="165">
        <v>56298.932083601714</v>
      </c>
      <c r="F887" s="167">
        <v>21</v>
      </c>
      <c r="G887" s="168">
        <f t="shared" si="13"/>
        <v>268.09015277905581</v>
      </c>
    </row>
    <row r="888" spans="1:7" x14ac:dyDescent="0.25">
      <c r="A888" s="164" t="s">
        <v>726</v>
      </c>
      <c r="B888" s="164" t="s">
        <v>81</v>
      </c>
      <c r="C888" s="165">
        <v>391826</v>
      </c>
      <c r="D888" s="166" t="s">
        <v>90</v>
      </c>
      <c r="E888" s="165">
        <v>139185.96801997558</v>
      </c>
      <c r="F888" s="167">
        <v>40</v>
      </c>
      <c r="G888" s="168">
        <f t="shared" si="13"/>
        <v>347.964920049939</v>
      </c>
    </row>
    <row r="889" spans="1:7" x14ac:dyDescent="0.25">
      <c r="A889" s="164" t="s">
        <v>689</v>
      </c>
      <c r="B889" s="164" t="s">
        <v>669</v>
      </c>
      <c r="C889" s="165">
        <v>396319</v>
      </c>
      <c r="D889" s="166" t="s">
        <v>92</v>
      </c>
      <c r="E889" s="165">
        <v>252277.78719153345</v>
      </c>
      <c r="F889" s="167">
        <v>47</v>
      </c>
      <c r="G889" s="168">
        <f t="shared" si="13"/>
        <v>536.76124934368818</v>
      </c>
    </row>
    <row r="890" spans="1:7" x14ac:dyDescent="0.25">
      <c r="A890" s="164" t="s">
        <v>681</v>
      </c>
      <c r="B890" s="164" t="s">
        <v>669</v>
      </c>
      <c r="C890" s="165">
        <v>63544</v>
      </c>
      <c r="D890" s="166" t="s">
        <v>90</v>
      </c>
      <c r="E890" s="165">
        <v>14730.500370108884</v>
      </c>
      <c r="F890" s="167">
        <v>51</v>
      </c>
      <c r="G890" s="168">
        <f t="shared" si="13"/>
        <v>28.883334059037029</v>
      </c>
    </row>
    <row r="891" spans="1:7" x14ac:dyDescent="0.25">
      <c r="A891" s="164" t="s">
        <v>795</v>
      </c>
      <c r="B891" s="164" t="s">
        <v>783</v>
      </c>
      <c r="C891" s="165">
        <v>83535</v>
      </c>
      <c r="D891" s="166" t="s">
        <v>90</v>
      </c>
      <c r="E891" s="165">
        <v>29011.336534539369</v>
      </c>
      <c r="F891" s="167">
        <v>59</v>
      </c>
      <c r="G891" s="168">
        <f t="shared" si="13"/>
        <v>49.17175683820232</v>
      </c>
    </row>
    <row r="892" spans="1:7" x14ac:dyDescent="0.25">
      <c r="A892" s="164" t="s">
        <v>838</v>
      </c>
      <c r="B892" s="164" t="s">
        <v>832</v>
      </c>
      <c r="C892" s="165">
        <v>148480</v>
      </c>
      <c r="D892" s="166" t="s">
        <v>92</v>
      </c>
      <c r="E892" s="165">
        <v>88698.894867545328</v>
      </c>
      <c r="F892" s="167">
        <v>15</v>
      </c>
      <c r="G892" s="168">
        <f t="shared" si="13"/>
        <v>591.32596578363552</v>
      </c>
    </row>
    <row r="893" spans="1:7" x14ac:dyDescent="0.25">
      <c r="A893" s="164" t="s">
        <v>550</v>
      </c>
      <c r="B893" s="164" t="s">
        <v>548</v>
      </c>
      <c r="C893" s="165">
        <v>329476</v>
      </c>
      <c r="D893" s="166" t="s">
        <v>96</v>
      </c>
      <c r="E893" s="165">
        <v>151329.29308372564</v>
      </c>
      <c r="F893" s="167">
        <v>63</v>
      </c>
      <c r="G893" s="168">
        <f t="shared" si="13"/>
        <v>240.20522711702483</v>
      </c>
    </row>
    <row r="894" spans="1:7" x14ac:dyDescent="0.25">
      <c r="A894" s="164" t="s">
        <v>543</v>
      </c>
      <c r="B894" s="164" t="s">
        <v>516</v>
      </c>
      <c r="C894" s="165">
        <v>372316</v>
      </c>
      <c r="D894" s="166" t="s">
        <v>92</v>
      </c>
      <c r="E894" s="165">
        <v>179905.85126528903</v>
      </c>
      <c r="F894" s="167">
        <v>10</v>
      </c>
      <c r="G894" s="168">
        <f t="shared" si="13"/>
        <v>1799.0585126528906</v>
      </c>
    </row>
    <row r="895" spans="1:7" x14ac:dyDescent="0.25">
      <c r="A895" s="164" t="s">
        <v>332</v>
      </c>
      <c r="B895" s="164" t="s">
        <v>319</v>
      </c>
      <c r="C895" s="165">
        <v>247304</v>
      </c>
      <c r="D895" s="166" t="s">
        <v>92</v>
      </c>
      <c r="E895" s="165">
        <v>161516.28683652857</v>
      </c>
      <c r="F895" s="167">
        <v>20</v>
      </c>
      <c r="G895" s="168">
        <f t="shared" si="13"/>
        <v>807.58143418264285</v>
      </c>
    </row>
    <row r="896" spans="1:7" x14ac:dyDescent="0.25">
      <c r="A896" s="164" t="s">
        <v>281</v>
      </c>
      <c r="B896" s="164" t="s">
        <v>79</v>
      </c>
      <c r="C896" s="165">
        <v>324780</v>
      </c>
      <c r="D896" s="166" t="s">
        <v>92</v>
      </c>
      <c r="E896" s="165">
        <v>125538.14285884776</v>
      </c>
      <c r="F896" s="167">
        <v>73</v>
      </c>
      <c r="G896" s="168">
        <f t="shared" si="13"/>
        <v>171.97005871075038</v>
      </c>
    </row>
    <row r="897" spans="1:7" x14ac:dyDescent="0.25">
      <c r="A897" s="164" t="s">
        <v>449</v>
      </c>
      <c r="B897" s="164" t="s">
        <v>441</v>
      </c>
      <c r="C897" s="165">
        <v>287930</v>
      </c>
      <c r="D897" s="166" t="s">
        <v>90</v>
      </c>
      <c r="E897" s="165">
        <v>182132.2853775323</v>
      </c>
      <c r="F897" s="167">
        <v>70</v>
      </c>
      <c r="G897" s="168">
        <f t="shared" si="13"/>
        <v>260.18897911076044</v>
      </c>
    </row>
    <row r="898" spans="1:7" x14ac:dyDescent="0.25">
      <c r="A898" s="164" t="s">
        <v>605</v>
      </c>
      <c r="B898" s="164" t="s">
        <v>77</v>
      </c>
      <c r="C898" s="165">
        <v>28242</v>
      </c>
      <c r="D898" s="166" t="s">
        <v>96</v>
      </c>
      <c r="E898" s="165">
        <v>19749.811691418512</v>
      </c>
      <c r="F898" s="167">
        <v>5</v>
      </c>
      <c r="G898" s="168">
        <f t="shared" ref="G898:G961" si="14">E898*10%/F898</f>
        <v>394.99623382837024</v>
      </c>
    </row>
    <row r="899" spans="1:7" x14ac:dyDescent="0.25">
      <c r="A899" s="164" t="s">
        <v>1012</v>
      </c>
      <c r="B899" s="164" t="s">
        <v>1008</v>
      </c>
      <c r="C899" s="165">
        <v>343909</v>
      </c>
      <c r="D899" s="166" t="s">
        <v>90</v>
      </c>
      <c r="E899" s="165">
        <v>230970.81872670239</v>
      </c>
      <c r="F899" s="167">
        <v>67</v>
      </c>
      <c r="G899" s="168">
        <f t="shared" si="14"/>
        <v>344.73256526373495</v>
      </c>
    </row>
    <row r="900" spans="1:7" x14ac:dyDescent="0.25">
      <c r="A900" s="164" t="s">
        <v>921</v>
      </c>
      <c r="B900" s="164" t="s">
        <v>918</v>
      </c>
      <c r="C900" s="165">
        <v>297714</v>
      </c>
      <c r="D900" s="166" t="s">
        <v>90</v>
      </c>
      <c r="E900" s="165">
        <v>69387.347723077735</v>
      </c>
      <c r="F900" s="167">
        <v>50</v>
      </c>
      <c r="G900" s="168">
        <f t="shared" si="14"/>
        <v>138.77469544615548</v>
      </c>
    </row>
    <row r="901" spans="1:7" x14ac:dyDescent="0.25">
      <c r="A901" s="164" t="s">
        <v>768</v>
      </c>
      <c r="B901" s="164" t="s">
        <v>745</v>
      </c>
      <c r="C901" s="165">
        <v>159792</v>
      </c>
      <c r="D901" s="166" t="s">
        <v>92</v>
      </c>
      <c r="E901" s="165">
        <v>92724.586115994796</v>
      </c>
      <c r="F901" s="167">
        <v>60</v>
      </c>
      <c r="G901" s="168">
        <f t="shared" si="14"/>
        <v>154.54097685999133</v>
      </c>
    </row>
    <row r="902" spans="1:7" x14ac:dyDescent="0.25">
      <c r="A902" s="164" t="s">
        <v>747</v>
      </c>
      <c r="B902" s="164" t="s">
        <v>745</v>
      </c>
      <c r="C902" s="165">
        <v>314631</v>
      </c>
      <c r="D902" s="166" t="s">
        <v>96</v>
      </c>
      <c r="E902" s="165">
        <v>73692.073951518367</v>
      </c>
      <c r="F902" s="167">
        <v>33</v>
      </c>
      <c r="G902" s="168">
        <f t="shared" si="14"/>
        <v>223.3093150046011</v>
      </c>
    </row>
    <row r="903" spans="1:7" x14ac:dyDescent="0.25">
      <c r="A903" s="164" t="s">
        <v>500</v>
      </c>
      <c r="B903" s="164" t="s">
        <v>493</v>
      </c>
      <c r="C903" s="165">
        <v>206011</v>
      </c>
      <c r="D903" s="166" t="s">
        <v>92</v>
      </c>
      <c r="E903" s="165">
        <v>82931.715753942655</v>
      </c>
      <c r="F903" s="167">
        <v>21</v>
      </c>
      <c r="G903" s="168">
        <f t="shared" si="14"/>
        <v>394.91293216163172</v>
      </c>
    </row>
    <row r="904" spans="1:7" x14ac:dyDescent="0.25">
      <c r="A904" s="164" t="s">
        <v>211</v>
      </c>
      <c r="B904" s="164" t="s">
        <v>198</v>
      </c>
      <c r="C904" s="165">
        <v>325484</v>
      </c>
      <c r="D904" s="166" t="s">
        <v>90</v>
      </c>
      <c r="E904" s="165">
        <v>165118.54066364418</v>
      </c>
      <c r="F904" s="167">
        <v>32</v>
      </c>
      <c r="G904" s="168">
        <f t="shared" si="14"/>
        <v>515.99543957388812</v>
      </c>
    </row>
    <row r="905" spans="1:7" x14ac:dyDescent="0.25">
      <c r="A905" s="164" t="s">
        <v>189</v>
      </c>
      <c r="B905" s="164" t="s">
        <v>168</v>
      </c>
      <c r="C905" s="165">
        <v>65274</v>
      </c>
      <c r="D905" s="166" t="s">
        <v>92</v>
      </c>
      <c r="E905" s="165">
        <v>16300.39107719083</v>
      </c>
      <c r="F905" s="167">
        <v>11</v>
      </c>
      <c r="G905" s="168">
        <f t="shared" si="14"/>
        <v>148.18537342900757</v>
      </c>
    </row>
    <row r="906" spans="1:7" x14ac:dyDescent="0.25">
      <c r="A906" s="164" t="s">
        <v>492</v>
      </c>
      <c r="B906" s="164" t="s">
        <v>493</v>
      </c>
      <c r="C906" s="165">
        <v>56524</v>
      </c>
      <c r="D906" s="166" t="s">
        <v>92</v>
      </c>
      <c r="E906" s="165">
        <v>26613.723959474959</v>
      </c>
      <c r="F906" s="167">
        <v>31</v>
      </c>
      <c r="G906" s="168">
        <f t="shared" si="14"/>
        <v>85.850722449919232</v>
      </c>
    </row>
    <row r="907" spans="1:7" x14ac:dyDescent="0.25">
      <c r="A907" s="164" t="s">
        <v>328</v>
      </c>
      <c r="B907" s="164" t="s">
        <v>319</v>
      </c>
      <c r="C907" s="165">
        <v>146959</v>
      </c>
      <c r="D907" s="166" t="s">
        <v>90</v>
      </c>
      <c r="E907" s="165">
        <v>45926.846465515482</v>
      </c>
      <c r="F907" s="167">
        <v>19</v>
      </c>
      <c r="G907" s="168">
        <f t="shared" si="14"/>
        <v>241.72024455534464</v>
      </c>
    </row>
    <row r="908" spans="1:7" x14ac:dyDescent="0.25">
      <c r="A908" s="164" t="s">
        <v>469</v>
      </c>
      <c r="B908" s="164" t="s">
        <v>441</v>
      </c>
      <c r="C908" s="165">
        <v>192914</v>
      </c>
      <c r="D908" s="166" t="s">
        <v>92</v>
      </c>
      <c r="E908" s="165">
        <v>102415.84590961014</v>
      </c>
      <c r="F908" s="167">
        <v>40</v>
      </c>
      <c r="G908" s="168">
        <f t="shared" si="14"/>
        <v>256.03961477402538</v>
      </c>
    </row>
    <row r="909" spans="1:7" x14ac:dyDescent="0.25">
      <c r="A909" s="164" t="s">
        <v>989</v>
      </c>
      <c r="B909" s="164" t="s">
        <v>985</v>
      </c>
      <c r="C909" s="165">
        <v>49744</v>
      </c>
      <c r="D909" s="166" t="s">
        <v>92</v>
      </c>
      <c r="E909" s="165">
        <v>29126.242846770605</v>
      </c>
      <c r="F909" s="167">
        <v>2</v>
      </c>
      <c r="G909" s="168">
        <f t="shared" si="14"/>
        <v>1456.3121423385303</v>
      </c>
    </row>
    <row r="910" spans="1:7" x14ac:dyDescent="0.25">
      <c r="A910" s="164" t="s">
        <v>212</v>
      </c>
      <c r="B910" s="164" t="s">
        <v>198</v>
      </c>
      <c r="C910" s="165">
        <v>327332</v>
      </c>
      <c r="D910" s="166" t="s">
        <v>92</v>
      </c>
      <c r="E910" s="165">
        <v>94842.528582502273</v>
      </c>
      <c r="F910" s="167">
        <v>9</v>
      </c>
      <c r="G910" s="168">
        <f t="shared" si="14"/>
        <v>1053.8058731389142</v>
      </c>
    </row>
    <row r="911" spans="1:7" x14ac:dyDescent="0.25">
      <c r="A911" s="164" t="s">
        <v>1093</v>
      </c>
      <c r="B911" s="164" t="s">
        <v>1089</v>
      </c>
      <c r="C911" s="165">
        <v>242389</v>
      </c>
      <c r="D911" s="166" t="s">
        <v>92</v>
      </c>
      <c r="E911" s="165">
        <v>114109.65738939036</v>
      </c>
      <c r="F911" s="167">
        <v>42</v>
      </c>
      <c r="G911" s="168">
        <f t="shared" si="14"/>
        <v>271.68966045092941</v>
      </c>
    </row>
    <row r="912" spans="1:7" x14ac:dyDescent="0.25">
      <c r="A912" s="164" t="s">
        <v>983</v>
      </c>
      <c r="B912" s="164" t="s">
        <v>969</v>
      </c>
      <c r="C912" s="165">
        <v>383314</v>
      </c>
      <c r="D912" s="166" t="s">
        <v>96</v>
      </c>
      <c r="E912" s="165">
        <v>210311.32787908515</v>
      </c>
      <c r="F912" s="167">
        <v>77</v>
      </c>
      <c r="G912" s="168">
        <f t="shared" si="14"/>
        <v>273.13159464816255</v>
      </c>
    </row>
    <row r="913" spans="1:7" x14ac:dyDescent="0.25">
      <c r="A913" s="164" t="s">
        <v>154</v>
      </c>
      <c r="B913" s="164" t="s">
        <v>76</v>
      </c>
      <c r="C913" s="165">
        <v>247435</v>
      </c>
      <c r="D913" s="166" t="s">
        <v>96</v>
      </c>
      <c r="E913" s="165">
        <v>55569.084769060348</v>
      </c>
      <c r="F913" s="167">
        <v>58</v>
      </c>
      <c r="G913" s="168">
        <f t="shared" si="14"/>
        <v>95.808766843207508</v>
      </c>
    </row>
    <row r="914" spans="1:7" x14ac:dyDescent="0.25">
      <c r="A914" s="164" t="s">
        <v>720</v>
      </c>
      <c r="B914" s="164" t="s">
        <v>81</v>
      </c>
      <c r="C914" s="165">
        <v>45715</v>
      </c>
      <c r="D914" s="166" t="s">
        <v>92</v>
      </c>
      <c r="E914" s="165">
        <v>12845.657544785536</v>
      </c>
      <c r="F914" s="167">
        <v>73</v>
      </c>
      <c r="G914" s="168">
        <f t="shared" si="14"/>
        <v>17.59679115724046</v>
      </c>
    </row>
    <row r="915" spans="1:7" x14ac:dyDescent="0.25">
      <c r="A915" s="164" t="s">
        <v>243</v>
      </c>
      <c r="B915" s="164" t="s">
        <v>225</v>
      </c>
      <c r="C915" s="165">
        <v>118449</v>
      </c>
      <c r="D915" s="166" t="s">
        <v>92</v>
      </c>
      <c r="E915" s="165">
        <v>74056.261351168898</v>
      </c>
      <c r="F915" s="167">
        <v>68</v>
      </c>
      <c r="G915" s="168">
        <f t="shared" si="14"/>
        <v>108.90626669289544</v>
      </c>
    </row>
    <row r="916" spans="1:7" x14ac:dyDescent="0.25">
      <c r="A916" s="164" t="s">
        <v>803</v>
      </c>
      <c r="B916" s="164" t="s">
        <v>800</v>
      </c>
      <c r="C916" s="165">
        <v>35327</v>
      </c>
      <c r="D916" s="166" t="s">
        <v>92</v>
      </c>
      <c r="E916" s="165">
        <v>23874.272729869994</v>
      </c>
      <c r="F916" s="167">
        <v>58</v>
      </c>
      <c r="G916" s="168">
        <f t="shared" si="14"/>
        <v>41.162539189431023</v>
      </c>
    </row>
    <row r="917" spans="1:7" x14ac:dyDescent="0.25">
      <c r="A917" s="164" t="s">
        <v>255</v>
      </c>
      <c r="B917" s="164" t="s">
        <v>79</v>
      </c>
      <c r="C917" s="165">
        <v>188088</v>
      </c>
      <c r="D917" s="166" t="s">
        <v>92</v>
      </c>
      <c r="E917" s="165">
        <v>103506.91819687528</v>
      </c>
      <c r="F917" s="167">
        <v>38</v>
      </c>
      <c r="G917" s="168">
        <f t="shared" si="14"/>
        <v>272.3866268338823</v>
      </c>
    </row>
    <row r="918" spans="1:7" x14ac:dyDescent="0.25">
      <c r="A918" s="164" t="s">
        <v>201</v>
      </c>
      <c r="B918" s="164" t="s">
        <v>198</v>
      </c>
      <c r="C918" s="165">
        <v>311287</v>
      </c>
      <c r="D918" s="166" t="s">
        <v>92</v>
      </c>
      <c r="E918" s="165">
        <v>70675.455721784063</v>
      </c>
      <c r="F918" s="167">
        <v>31</v>
      </c>
      <c r="G918" s="168">
        <f t="shared" si="14"/>
        <v>227.9853410380131</v>
      </c>
    </row>
    <row r="919" spans="1:7" x14ac:dyDescent="0.25">
      <c r="A919" s="164" t="s">
        <v>148</v>
      </c>
      <c r="B919" s="164" t="s">
        <v>76</v>
      </c>
      <c r="C919" s="165">
        <v>263236</v>
      </c>
      <c r="D919" s="166" t="s">
        <v>92</v>
      </c>
      <c r="E919" s="165">
        <v>104390.15025732298</v>
      </c>
      <c r="F919" s="167">
        <v>37</v>
      </c>
      <c r="G919" s="168">
        <f t="shared" si="14"/>
        <v>282.13554123600807</v>
      </c>
    </row>
    <row r="920" spans="1:7" x14ac:dyDescent="0.25">
      <c r="A920" s="164" t="s">
        <v>1017</v>
      </c>
      <c r="B920" s="164" t="s">
        <v>1008</v>
      </c>
      <c r="C920" s="165">
        <v>354591</v>
      </c>
      <c r="D920" s="166" t="s">
        <v>96</v>
      </c>
      <c r="E920" s="165">
        <v>228490.29898415363</v>
      </c>
      <c r="F920" s="167">
        <v>76</v>
      </c>
      <c r="G920" s="168">
        <f t="shared" si="14"/>
        <v>300.6451302423074</v>
      </c>
    </row>
    <row r="921" spans="1:7" x14ac:dyDescent="0.25">
      <c r="A921" s="164" t="s">
        <v>866</v>
      </c>
      <c r="B921" s="164" t="s">
        <v>852</v>
      </c>
      <c r="C921" s="165">
        <v>382822</v>
      </c>
      <c r="D921" s="166" t="s">
        <v>90</v>
      </c>
      <c r="E921" s="165">
        <v>212376.93641622248</v>
      </c>
      <c r="F921" s="167">
        <v>75</v>
      </c>
      <c r="G921" s="168">
        <f t="shared" si="14"/>
        <v>283.1692485549633</v>
      </c>
    </row>
    <row r="922" spans="1:7" x14ac:dyDescent="0.25">
      <c r="A922" s="164" t="s">
        <v>1015</v>
      </c>
      <c r="B922" s="164" t="s">
        <v>1008</v>
      </c>
      <c r="C922" s="165">
        <v>160573</v>
      </c>
      <c r="D922" s="166" t="s">
        <v>90</v>
      </c>
      <c r="E922" s="165">
        <v>106902.82103402789</v>
      </c>
      <c r="F922" s="167">
        <v>20</v>
      </c>
      <c r="G922" s="168">
        <f t="shared" si="14"/>
        <v>534.51410517013949</v>
      </c>
    </row>
    <row r="923" spans="1:7" x14ac:dyDescent="0.25">
      <c r="A923" s="164" t="s">
        <v>421</v>
      </c>
      <c r="B923" s="164" t="s">
        <v>408</v>
      </c>
      <c r="C923" s="165">
        <v>29812</v>
      </c>
      <c r="D923" s="166" t="s">
        <v>90</v>
      </c>
      <c r="E923" s="165">
        <v>11924.871795871561</v>
      </c>
      <c r="F923" s="167">
        <v>30</v>
      </c>
      <c r="G923" s="168">
        <f t="shared" si="14"/>
        <v>39.749572652905201</v>
      </c>
    </row>
    <row r="924" spans="1:7" x14ac:dyDescent="0.25">
      <c r="A924" s="164" t="s">
        <v>393</v>
      </c>
      <c r="B924" s="164" t="s">
        <v>72</v>
      </c>
      <c r="C924" s="165">
        <v>20847</v>
      </c>
      <c r="D924" s="166" t="s">
        <v>92</v>
      </c>
      <c r="E924" s="165">
        <v>10288.895312450579</v>
      </c>
      <c r="F924" s="167">
        <v>9</v>
      </c>
      <c r="G924" s="168">
        <f t="shared" si="14"/>
        <v>114.32105902722866</v>
      </c>
    </row>
    <row r="925" spans="1:7" x14ac:dyDescent="0.25">
      <c r="A925" s="164" t="s">
        <v>1097</v>
      </c>
      <c r="B925" s="164" t="s">
        <v>1089</v>
      </c>
      <c r="C925" s="165">
        <v>121412</v>
      </c>
      <c r="D925" s="166" t="s">
        <v>92</v>
      </c>
      <c r="E925" s="165">
        <v>71360.297112982153</v>
      </c>
      <c r="F925" s="167">
        <v>60</v>
      </c>
      <c r="G925" s="168">
        <f t="shared" si="14"/>
        <v>118.93382852163693</v>
      </c>
    </row>
    <row r="926" spans="1:7" x14ac:dyDescent="0.25">
      <c r="A926" s="164" t="s">
        <v>1081</v>
      </c>
      <c r="B926" s="164" t="s">
        <v>80</v>
      </c>
      <c r="C926" s="165">
        <v>288966</v>
      </c>
      <c r="D926" s="166" t="s">
        <v>92</v>
      </c>
      <c r="E926" s="165">
        <v>98465.070428296982</v>
      </c>
      <c r="F926" s="167">
        <v>79</v>
      </c>
      <c r="G926" s="168">
        <f t="shared" si="14"/>
        <v>124.63932965607214</v>
      </c>
    </row>
    <row r="927" spans="1:7" x14ac:dyDescent="0.25">
      <c r="A927" s="164" t="s">
        <v>1098</v>
      </c>
      <c r="B927" s="164" t="s">
        <v>1089</v>
      </c>
      <c r="C927" s="165">
        <v>148194</v>
      </c>
      <c r="D927" s="166" t="s">
        <v>90</v>
      </c>
      <c r="E927" s="165">
        <v>92856.837442525517</v>
      </c>
      <c r="F927" s="167">
        <v>15</v>
      </c>
      <c r="G927" s="168">
        <f t="shared" si="14"/>
        <v>619.04558295017011</v>
      </c>
    </row>
    <row r="928" spans="1:7" x14ac:dyDescent="0.25">
      <c r="A928" s="164" t="s">
        <v>982</v>
      </c>
      <c r="B928" s="164" t="s">
        <v>969</v>
      </c>
      <c r="C928" s="165">
        <v>223576</v>
      </c>
      <c r="D928" s="166" t="s">
        <v>92</v>
      </c>
      <c r="E928" s="165">
        <v>133004.47763592965</v>
      </c>
      <c r="F928" s="167">
        <v>38</v>
      </c>
      <c r="G928" s="168">
        <f t="shared" si="14"/>
        <v>350.01178325244643</v>
      </c>
    </row>
    <row r="929" spans="1:7" x14ac:dyDescent="0.25">
      <c r="A929" s="164" t="s">
        <v>353</v>
      </c>
      <c r="B929" s="164" t="s">
        <v>342</v>
      </c>
      <c r="C929" s="165">
        <v>313346</v>
      </c>
      <c r="D929" s="166" t="s">
        <v>92</v>
      </c>
      <c r="E929" s="165">
        <v>154856.65505109527</v>
      </c>
      <c r="F929" s="167">
        <v>50</v>
      </c>
      <c r="G929" s="168">
        <f t="shared" si="14"/>
        <v>309.71331010219058</v>
      </c>
    </row>
    <row r="930" spans="1:7" x14ac:dyDescent="0.25">
      <c r="A930" s="164" t="s">
        <v>950</v>
      </c>
      <c r="B930" s="164" t="s">
        <v>70</v>
      </c>
      <c r="C930" s="165">
        <v>251624</v>
      </c>
      <c r="D930" s="166" t="s">
        <v>96</v>
      </c>
      <c r="E930" s="165">
        <v>141748.01068823267</v>
      </c>
      <c r="F930" s="167">
        <v>70</v>
      </c>
      <c r="G930" s="168">
        <f t="shared" si="14"/>
        <v>202.49715812604668</v>
      </c>
    </row>
    <row r="931" spans="1:7" x14ac:dyDescent="0.25">
      <c r="A931" s="164" t="s">
        <v>867</v>
      </c>
      <c r="B931" s="164" t="s">
        <v>852</v>
      </c>
      <c r="C931" s="165">
        <v>188638</v>
      </c>
      <c r="D931" s="166" t="s">
        <v>96</v>
      </c>
      <c r="E931" s="165">
        <v>122034.03303774829</v>
      </c>
      <c r="F931" s="167">
        <v>23</v>
      </c>
      <c r="G931" s="168">
        <f t="shared" si="14"/>
        <v>530.58275233803613</v>
      </c>
    </row>
    <row r="932" spans="1:7" x14ac:dyDescent="0.25">
      <c r="A932" s="164" t="s">
        <v>914</v>
      </c>
      <c r="B932" s="164" t="s">
        <v>902</v>
      </c>
      <c r="C932" s="165">
        <v>189089</v>
      </c>
      <c r="D932" s="166" t="s">
        <v>90</v>
      </c>
      <c r="E932" s="165">
        <v>106860.08307329753</v>
      </c>
      <c r="F932" s="167">
        <v>58</v>
      </c>
      <c r="G932" s="168">
        <f t="shared" si="14"/>
        <v>184.24152254016818</v>
      </c>
    </row>
    <row r="933" spans="1:7" x14ac:dyDescent="0.25">
      <c r="A933" s="164" t="s">
        <v>588</v>
      </c>
      <c r="B933" s="164" t="s">
        <v>77</v>
      </c>
      <c r="C933" s="165">
        <v>369422</v>
      </c>
      <c r="D933" s="166" t="s">
        <v>92</v>
      </c>
      <c r="E933" s="165">
        <v>140194.21296897443</v>
      </c>
      <c r="F933" s="167">
        <v>34</v>
      </c>
      <c r="G933" s="168">
        <f t="shared" si="14"/>
        <v>412.33592049698365</v>
      </c>
    </row>
    <row r="934" spans="1:7" x14ac:dyDescent="0.25">
      <c r="A934" s="164" t="s">
        <v>898</v>
      </c>
      <c r="B934" s="164" t="s">
        <v>67</v>
      </c>
      <c r="C934" s="165">
        <v>62398</v>
      </c>
      <c r="D934" s="166" t="s">
        <v>92</v>
      </c>
      <c r="E934" s="165">
        <v>30730.989454894505</v>
      </c>
      <c r="F934" s="167">
        <v>31</v>
      </c>
      <c r="G934" s="168">
        <f t="shared" si="14"/>
        <v>99.132224048046794</v>
      </c>
    </row>
    <row r="935" spans="1:7" x14ac:dyDescent="0.25">
      <c r="A935" s="164" t="s">
        <v>894</v>
      </c>
      <c r="B935" s="164" t="s">
        <v>67</v>
      </c>
      <c r="C935" s="165">
        <v>72342</v>
      </c>
      <c r="D935" s="166" t="s">
        <v>92</v>
      </c>
      <c r="E935" s="165">
        <v>15044.99718861359</v>
      </c>
      <c r="F935" s="167">
        <v>44</v>
      </c>
      <c r="G935" s="168">
        <f t="shared" si="14"/>
        <v>34.193175428667253</v>
      </c>
    </row>
    <row r="936" spans="1:7" x14ac:dyDescent="0.25">
      <c r="A936" s="164" t="s">
        <v>979</v>
      </c>
      <c r="B936" s="164" t="s">
        <v>969</v>
      </c>
      <c r="C936" s="165">
        <v>222385</v>
      </c>
      <c r="D936" s="166" t="s">
        <v>92</v>
      </c>
      <c r="E936" s="165">
        <v>46714.072127762003</v>
      </c>
      <c r="F936" s="167">
        <v>77</v>
      </c>
      <c r="G936" s="168">
        <f t="shared" si="14"/>
        <v>60.667626139950649</v>
      </c>
    </row>
    <row r="937" spans="1:7" x14ac:dyDescent="0.25">
      <c r="A937" s="164" t="s">
        <v>980</v>
      </c>
      <c r="B937" s="164" t="s">
        <v>969</v>
      </c>
      <c r="C937" s="165">
        <v>26519</v>
      </c>
      <c r="D937" s="166" t="s">
        <v>96</v>
      </c>
      <c r="E937" s="165">
        <v>6726.5809266740089</v>
      </c>
      <c r="F937" s="167">
        <v>7</v>
      </c>
      <c r="G937" s="168">
        <f t="shared" si="14"/>
        <v>96.094013238200134</v>
      </c>
    </row>
    <row r="938" spans="1:7" x14ac:dyDescent="0.25">
      <c r="A938" s="164" t="s">
        <v>1047</v>
      </c>
      <c r="B938" s="164" t="s">
        <v>1039</v>
      </c>
      <c r="C938" s="165">
        <v>154342</v>
      </c>
      <c r="D938" s="166" t="s">
        <v>92</v>
      </c>
      <c r="E938" s="165">
        <v>51197.759681070173</v>
      </c>
      <c r="F938" s="167">
        <v>50</v>
      </c>
      <c r="G938" s="168">
        <f t="shared" si="14"/>
        <v>102.39551936214035</v>
      </c>
    </row>
    <row r="939" spans="1:7" x14ac:dyDescent="0.25">
      <c r="A939" s="164" t="s">
        <v>326</v>
      </c>
      <c r="B939" s="164" t="s">
        <v>319</v>
      </c>
      <c r="C939" s="165">
        <v>386642</v>
      </c>
      <c r="D939" s="166" t="s">
        <v>92</v>
      </c>
      <c r="E939" s="165">
        <v>233858.91539449795</v>
      </c>
      <c r="F939" s="167">
        <v>14</v>
      </c>
      <c r="G939" s="168">
        <f t="shared" si="14"/>
        <v>1670.420824246414</v>
      </c>
    </row>
    <row r="940" spans="1:7" x14ac:dyDescent="0.25">
      <c r="A940" s="164" t="s">
        <v>772</v>
      </c>
      <c r="B940" s="164" t="s">
        <v>745</v>
      </c>
      <c r="C940" s="165">
        <v>35049</v>
      </c>
      <c r="D940" s="166" t="s">
        <v>96</v>
      </c>
      <c r="E940" s="165">
        <v>20659.415183319736</v>
      </c>
      <c r="F940" s="167">
        <v>72</v>
      </c>
      <c r="G940" s="168">
        <f t="shared" si="14"/>
        <v>28.693632199055191</v>
      </c>
    </row>
    <row r="941" spans="1:7" x14ac:dyDescent="0.25">
      <c r="A941" s="164" t="s">
        <v>906</v>
      </c>
      <c r="B941" s="164" t="s">
        <v>902</v>
      </c>
      <c r="C941" s="165">
        <v>1694</v>
      </c>
      <c r="D941" s="166" t="s">
        <v>92</v>
      </c>
      <c r="E941" s="165">
        <v>1100.3065619004572</v>
      </c>
      <c r="F941" s="167">
        <v>11</v>
      </c>
      <c r="G941" s="168">
        <f t="shared" si="14"/>
        <v>10.002786926367792</v>
      </c>
    </row>
    <row r="942" spans="1:7" x14ac:dyDescent="0.25">
      <c r="A942" s="164" t="s">
        <v>1025</v>
      </c>
      <c r="B942" s="164" t="s">
        <v>1024</v>
      </c>
      <c r="C942" s="165">
        <v>109357</v>
      </c>
      <c r="D942" s="166" t="s">
        <v>92</v>
      </c>
      <c r="E942" s="165">
        <v>61568.630978129448</v>
      </c>
      <c r="F942" s="167">
        <v>44</v>
      </c>
      <c r="G942" s="168">
        <f t="shared" si="14"/>
        <v>139.92870676847602</v>
      </c>
    </row>
    <row r="943" spans="1:7" x14ac:dyDescent="0.25">
      <c r="A943" s="164" t="s">
        <v>873</v>
      </c>
      <c r="B943" s="164" t="s">
        <v>67</v>
      </c>
      <c r="C943" s="165">
        <v>218683</v>
      </c>
      <c r="D943" s="166" t="s">
        <v>92</v>
      </c>
      <c r="E943" s="165">
        <v>136397.50807861</v>
      </c>
      <c r="F943" s="167">
        <v>23</v>
      </c>
      <c r="G943" s="168">
        <f t="shared" si="14"/>
        <v>593.03264382004352</v>
      </c>
    </row>
    <row r="944" spans="1:7" x14ac:dyDescent="0.25">
      <c r="A944" s="164" t="s">
        <v>532</v>
      </c>
      <c r="B944" s="164" t="s">
        <v>516</v>
      </c>
      <c r="C944" s="165">
        <v>364481</v>
      </c>
      <c r="D944" s="166" t="s">
        <v>92</v>
      </c>
      <c r="E944" s="165">
        <v>165308.48301596954</v>
      </c>
      <c r="F944" s="167">
        <v>3</v>
      </c>
      <c r="G944" s="168">
        <f t="shared" si="14"/>
        <v>5510.2827671989844</v>
      </c>
    </row>
    <row r="945" spans="1:7" x14ac:dyDescent="0.25">
      <c r="A945" s="164" t="s">
        <v>586</v>
      </c>
      <c r="B945" s="164" t="s">
        <v>77</v>
      </c>
      <c r="C945" s="165">
        <v>47936</v>
      </c>
      <c r="D945" s="166" t="s">
        <v>92</v>
      </c>
      <c r="E945" s="165">
        <v>23122.940940436369</v>
      </c>
      <c r="F945" s="167">
        <v>72</v>
      </c>
      <c r="G945" s="168">
        <f t="shared" si="14"/>
        <v>32.11519575060607</v>
      </c>
    </row>
    <row r="946" spans="1:7" x14ac:dyDescent="0.25">
      <c r="A946" s="164" t="s">
        <v>840</v>
      </c>
      <c r="B946" s="164" t="s">
        <v>832</v>
      </c>
      <c r="C946" s="165">
        <v>151558</v>
      </c>
      <c r="D946" s="166" t="s">
        <v>92</v>
      </c>
      <c r="E946" s="165">
        <v>64572.032492047962</v>
      </c>
      <c r="F946" s="167">
        <v>11</v>
      </c>
      <c r="G946" s="168">
        <f t="shared" si="14"/>
        <v>587.018477200436</v>
      </c>
    </row>
    <row r="947" spans="1:7" x14ac:dyDescent="0.25">
      <c r="A947" s="164" t="s">
        <v>151</v>
      </c>
      <c r="B947" s="164" t="s">
        <v>76</v>
      </c>
      <c r="C947" s="165">
        <v>293435</v>
      </c>
      <c r="D947" s="166" t="s">
        <v>90</v>
      </c>
      <c r="E947" s="165">
        <v>118326.33545101884</v>
      </c>
      <c r="F947" s="167">
        <v>17</v>
      </c>
      <c r="G947" s="168">
        <f t="shared" si="14"/>
        <v>696.0372673589344</v>
      </c>
    </row>
    <row r="948" spans="1:7" x14ac:dyDescent="0.25">
      <c r="A948" s="164" t="s">
        <v>910</v>
      </c>
      <c r="B948" s="164" t="s">
        <v>902</v>
      </c>
      <c r="C948" s="165">
        <v>392589</v>
      </c>
      <c r="D948" s="166" t="s">
        <v>92</v>
      </c>
      <c r="E948" s="165">
        <v>250479.08438061894</v>
      </c>
      <c r="F948" s="167">
        <v>38</v>
      </c>
      <c r="G948" s="168">
        <f t="shared" si="14"/>
        <v>659.1554852121551</v>
      </c>
    </row>
    <row r="949" spans="1:7" x14ac:dyDescent="0.25">
      <c r="A949" s="164" t="s">
        <v>920</v>
      </c>
      <c r="B949" s="164" t="s">
        <v>918</v>
      </c>
      <c r="C949" s="165">
        <v>34992</v>
      </c>
      <c r="D949" s="166" t="s">
        <v>92</v>
      </c>
      <c r="E949" s="165">
        <v>7133.1590782679759</v>
      </c>
      <c r="F949" s="167">
        <v>29</v>
      </c>
      <c r="G949" s="168">
        <f t="shared" si="14"/>
        <v>24.597100269889577</v>
      </c>
    </row>
    <row r="950" spans="1:7" x14ac:dyDescent="0.25">
      <c r="A950" s="164" t="s">
        <v>227</v>
      </c>
      <c r="B950" s="164" t="s">
        <v>225</v>
      </c>
      <c r="C950" s="165">
        <v>268799</v>
      </c>
      <c r="D950" s="166" t="s">
        <v>96</v>
      </c>
      <c r="E950" s="165">
        <v>140221.89393165839</v>
      </c>
      <c r="F950" s="167">
        <v>38</v>
      </c>
      <c r="G950" s="168">
        <f t="shared" si="14"/>
        <v>369.00498403067996</v>
      </c>
    </row>
    <row r="951" spans="1:7" x14ac:dyDescent="0.25">
      <c r="A951" s="164" t="s">
        <v>356</v>
      </c>
      <c r="B951" s="164" t="s">
        <v>357</v>
      </c>
      <c r="C951" s="165">
        <v>295652</v>
      </c>
      <c r="D951" s="166" t="s">
        <v>90</v>
      </c>
      <c r="E951" s="165">
        <v>75385.838904047967</v>
      </c>
      <c r="F951" s="167">
        <v>16</v>
      </c>
      <c r="G951" s="168">
        <f t="shared" si="14"/>
        <v>471.1614931502998</v>
      </c>
    </row>
    <row r="952" spans="1:7" x14ac:dyDescent="0.25">
      <c r="A952" s="164" t="s">
        <v>433</v>
      </c>
      <c r="B952" s="164" t="s">
        <v>408</v>
      </c>
      <c r="C952" s="165">
        <v>367216</v>
      </c>
      <c r="D952" s="166" t="s">
        <v>90</v>
      </c>
      <c r="E952" s="165">
        <v>94432.947798228182</v>
      </c>
      <c r="F952" s="167">
        <v>57</v>
      </c>
      <c r="G952" s="168">
        <f t="shared" si="14"/>
        <v>165.67183824250557</v>
      </c>
    </row>
    <row r="953" spans="1:7" x14ac:dyDescent="0.25">
      <c r="A953" s="164" t="s">
        <v>707</v>
      </c>
      <c r="B953" s="164" t="s">
        <v>705</v>
      </c>
      <c r="C953" s="165">
        <v>386900</v>
      </c>
      <c r="D953" s="166" t="s">
        <v>92</v>
      </c>
      <c r="E953" s="165">
        <v>216699.58330509526</v>
      </c>
      <c r="F953" s="167">
        <v>33</v>
      </c>
      <c r="G953" s="168">
        <f t="shared" si="14"/>
        <v>656.66540395483423</v>
      </c>
    </row>
    <row r="954" spans="1:7" x14ac:dyDescent="0.25">
      <c r="A954" s="164" t="s">
        <v>306</v>
      </c>
      <c r="B954" s="164" t="s">
        <v>68</v>
      </c>
      <c r="C954" s="165">
        <v>55470</v>
      </c>
      <c r="D954" s="166" t="s">
        <v>90</v>
      </c>
      <c r="E954" s="165">
        <v>34222.684521363313</v>
      </c>
      <c r="F954" s="167">
        <v>43</v>
      </c>
      <c r="G954" s="168">
        <f t="shared" si="14"/>
        <v>79.587638421775154</v>
      </c>
    </row>
    <row r="955" spans="1:7" x14ac:dyDescent="0.25">
      <c r="A955" s="164" t="s">
        <v>1031</v>
      </c>
      <c r="B955" s="164" t="s">
        <v>1024</v>
      </c>
      <c r="C955" s="165">
        <v>91384</v>
      </c>
      <c r="D955" s="166" t="s">
        <v>96</v>
      </c>
      <c r="E955" s="165">
        <v>27615.205514459289</v>
      </c>
      <c r="F955" s="167">
        <v>9</v>
      </c>
      <c r="G955" s="168">
        <f t="shared" si="14"/>
        <v>306.83561682732545</v>
      </c>
    </row>
    <row r="956" spans="1:7" x14ac:dyDescent="0.25">
      <c r="A956" s="164" t="s">
        <v>339</v>
      </c>
      <c r="B956" s="164" t="s">
        <v>340</v>
      </c>
      <c r="C956" s="165">
        <v>118529</v>
      </c>
      <c r="D956" s="166" t="s">
        <v>96</v>
      </c>
      <c r="E956" s="165">
        <v>48892.844338433133</v>
      </c>
      <c r="F956" s="167">
        <v>29</v>
      </c>
      <c r="G956" s="168">
        <f t="shared" si="14"/>
        <v>168.59601496011425</v>
      </c>
    </row>
    <row r="957" spans="1:7" x14ac:dyDescent="0.25">
      <c r="A957" s="164" t="s">
        <v>1076</v>
      </c>
      <c r="B957" s="164" t="s">
        <v>80</v>
      </c>
      <c r="C957" s="165">
        <v>13025</v>
      </c>
      <c r="D957" s="166" t="s">
        <v>90</v>
      </c>
      <c r="E957" s="165">
        <v>7077.0811067011191</v>
      </c>
      <c r="F957" s="167">
        <v>10</v>
      </c>
      <c r="G957" s="168">
        <f t="shared" si="14"/>
        <v>70.770811067011195</v>
      </c>
    </row>
    <row r="958" spans="1:7" x14ac:dyDescent="0.25">
      <c r="A958" s="164" t="s">
        <v>289</v>
      </c>
      <c r="B958" s="164" t="s">
        <v>79</v>
      </c>
      <c r="C958" s="165">
        <v>125511</v>
      </c>
      <c r="D958" s="166" t="s">
        <v>92</v>
      </c>
      <c r="E958" s="165">
        <v>31367.526171645131</v>
      </c>
      <c r="F958" s="167">
        <v>16</v>
      </c>
      <c r="G958" s="168">
        <f t="shared" si="14"/>
        <v>196.04703857278207</v>
      </c>
    </row>
    <row r="959" spans="1:7" x14ac:dyDescent="0.25">
      <c r="A959" s="164" t="s">
        <v>405</v>
      </c>
      <c r="B959" s="164" t="s">
        <v>72</v>
      </c>
      <c r="C959" s="165">
        <v>15976</v>
      </c>
      <c r="D959" s="166" t="s">
        <v>90</v>
      </c>
      <c r="E959" s="165">
        <v>3858.9964385875173</v>
      </c>
      <c r="F959" s="167">
        <v>13</v>
      </c>
      <c r="G959" s="168">
        <f t="shared" si="14"/>
        <v>29.684587989134748</v>
      </c>
    </row>
    <row r="960" spans="1:7" x14ac:dyDescent="0.25">
      <c r="A960" s="164" t="s">
        <v>453</v>
      </c>
      <c r="B960" s="164" t="s">
        <v>441</v>
      </c>
      <c r="C960" s="165">
        <v>368626</v>
      </c>
      <c r="D960" s="166" t="s">
        <v>90</v>
      </c>
      <c r="E960" s="165">
        <v>110557.25870235339</v>
      </c>
      <c r="F960" s="167">
        <v>6</v>
      </c>
      <c r="G960" s="168">
        <f t="shared" si="14"/>
        <v>1842.6209783725565</v>
      </c>
    </row>
    <row r="961" spans="1:7" x14ac:dyDescent="0.25">
      <c r="A961" s="164" t="s">
        <v>975</v>
      </c>
      <c r="B961" s="164" t="s">
        <v>969</v>
      </c>
      <c r="C961" s="165">
        <v>388674</v>
      </c>
      <c r="D961" s="166" t="s">
        <v>96</v>
      </c>
      <c r="E961" s="165">
        <v>205071.30550104735</v>
      </c>
      <c r="F961" s="167">
        <v>16</v>
      </c>
      <c r="G961" s="168">
        <f t="shared" si="14"/>
        <v>1281.695659381546</v>
      </c>
    </row>
    <row r="962" spans="1:7" x14ac:dyDescent="0.25">
      <c r="A962" s="164" t="s">
        <v>713</v>
      </c>
      <c r="B962" s="164" t="s">
        <v>705</v>
      </c>
      <c r="C962" s="165">
        <v>9535</v>
      </c>
      <c r="D962" s="166" t="s">
        <v>90</v>
      </c>
      <c r="E962" s="165">
        <v>4723.1604442076568</v>
      </c>
      <c r="F962" s="167">
        <v>58</v>
      </c>
      <c r="G962" s="168">
        <f t="shared" ref="G962:G982" si="15">E962*10%/F962</f>
        <v>8.1433800762200992</v>
      </c>
    </row>
    <row r="963" spans="1:7" x14ac:dyDescent="0.25">
      <c r="A963" s="164" t="s">
        <v>141</v>
      </c>
      <c r="B963" s="164" t="s">
        <v>138</v>
      </c>
      <c r="C963" s="165">
        <v>237831</v>
      </c>
      <c r="D963" s="166" t="s">
        <v>92</v>
      </c>
      <c r="E963" s="165">
        <v>118043.88590339357</v>
      </c>
      <c r="F963" s="167">
        <v>23</v>
      </c>
      <c r="G963" s="168">
        <f t="shared" si="15"/>
        <v>513.23428653649387</v>
      </c>
    </row>
    <row r="964" spans="1:7" x14ac:dyDescent="0.25">
      <c r="A964" s="164" t="s">
        <v>459</v>
      </c>
      <c r="B964" s="164" t="s">
        <v>441</v>
      </c>
      <c r="C964" s="165">
        <v>384463</v>
      </c>
      <c r="D964" s="166" t="s">
        <v>92</v>
      </c>
      <c r="E964" s="165">
        <v>243550.64001295535</v>
      </c>
      <c r="F964" s="167">
        <v>43</v>
      </c>
      <c r="G964" s="168">
        <f t="shared" si="15"/>
        <v>566.39683723943108</v>
      </c>
    </row>
    <row r="965" spans="1:7" x14ac:dyDescent="0.25">
      <c r="A965" s="164" t="s">
        <v>712</v>
      </c>
      <c r="B965" s="164" t="s">
        <v>705</v>
      </c>
      <c r="C965" s="165">
        <v>53671</v>
      </c>
      <c r="D965" s="166" t="s">
        <v>96</v>
      </c>
      <c r="E965" s="165">
        <v>14919.128230578561</v>
      </c>
      <c r="F965" s="167">
        <v>12</v>
      </c>
      <c r="G965" s="168">
        <f t="shared" si="15"/>
        <v>124.32606858815468</v>
      </c>
    </row>
    <row r="966" spans="1:7" x14ac:dyDescent="0.25">
      <c r="A966" s="164" t="s">
        <v>790</v>
      </c>
      <c r="B966" s="164" t="s">
        <v>783</v>
      </c>
      <c r="C966" s="165">
        <v>236629</v>
      </c>
      <c r="D966" s="166" t="s">
        <v>92</v>
      </c>
      <c r="E966" s="165">
        <v>164756.14413402</v>
      </c>
      <c r="F966" s="167">
        <v>29</v>
      </c>
      <c r="G966" s="168">
        <f t="shared" si="15"/>
        <v>568.12463494489657</v>
      </c>
    </row>
    <row r="967" spans="1:7" x14ac:dyDescent="0.25">
      <c r="A967" s="164" t="s">
        <v>166</v>
      </c>
      <c r="B967" s="164" t="s">
        <v>76</v>
      </c>
      <c r="C967" s="165">
        <v>275606</v>
      </c>
      <c r="D967" s="166" t="s">
        <v>92</v>
      </c>
      <c r="E967" s="165">
        <v>89239.362842679679</v>
      </c>
      <c r="F967" s="167">
        <v>69</v>
      </c>
      <c r="G967" s="168">
        <f t="shared" si="15"/>
        <v>129.33240991692708</v>
      </c>
    </row>
    <row r="968" spans="1:7" x14ac:dyDescent="0.25">
      <c r="A968" s="164" t="s">
        <v>723</v>
      </c>
      <c r="B968" s="164" t="s">
        <v>81</v>
      </c>
      <c r="C968" s="165">
        <v>71450</v>
      </c>
      <c r="D968" s="166" t="s">
        <v>90</v>
      </c>
      <c r="E968" s="165">
        <v>30530.855342258492</v>
      </c>
      <c r="F968" s="167">
        <v>78</v>
      </c>
      <c r="G968" s="168">
        <f t="shared" si="15"/>
        <v>39.142122233664736</v>
      </c>
    </row>
    <row r="969" spans="1:7" x14ac:dyDescent="0.25">
      <c r="A969" s="164" t="s">
        <v>112</v>
      </c>
      <c r="B969" s="164" t="s">
        <v>69</v>
      </c>
      <c r="C969" s="165">
        <v>350499</v>
      </c>
      <c r="D969" s="166" t="s">
        <v>90</v>
      </c>
      <c r="E969" s="165">
        <v>204294.563828579</v>
      </c>
      <c r="F969" s="167">
        <v>49</v>
      </c>
      <c r="G969" s="168">
        <f t="shared" si="15"/>
        <v>416.92768128281432</v>
      </c>
    </row>
    <row r="970" spans="1:7" x14ac:dyDescent="0.25">
      <c r="A970" s="164" t="s">
        <v>268</v>
      </c>
      <c r="B970" s="164" t="s">
        <v>79</v>
      </c>
      <c r="C970" s="165">
        <v>395190</v>
      </c>
      <c r="D970" s="166" t="s">
        <v>92</v>
      </c>
      <c r="E970" s="165">
        <v>276434.46002927481</v>
      </c>
      <c r="F970" s="167">
        <v>44</v>
      </c>
      <c r="G970" s="168">
        <f t="shared" si="15"/>
        <v>628.26013643017006</v>
      </c>
    </row>
    <row r="971" spans="1:7" x14ac:dyDescent="0.25">
      <c r="A971" s="164" t="s">
        <v>680</v>
      </c>
      <c r="B971" s="164" t="s">
        <v>669</v>
      </c>
      <c r="C971" s="165">
        <v>328180</v>
      </c>
      <c r="D971" s="166" t="s">
        <v>92</v>
      </c>
      <c r="E971" s="165">
        <v>193053.64607027688</v>
      </c>
      <c r="F971" s="167">
        <v>60</v>
      </c>
      <c r="G971" s="168">
        <f t="shared" si="15"/>
        <v>321.75607678379481</v>
      </c>
    </row>
    <row r="972" spans="1:7" x14ac:dyDescent="0.25">
      <c r="A972" s="164" t="s">
        <v>346</v>
      </c>
      <c r="B972" s="164" t="s">
        <v>342</v>
      </c>
      <c r="C972" s="165">
        <v>237440</v>
      </c>
      <c r="D972" s="166" t="s">
        <v>92</v>
      </c>
      <c r="E972" s="165">
        <v>117054.90512166332</v>
      </c>
      <c r="F972" s="167">
        <v>55</v>
      </c>
      <c r="G972" s="168">
        <f t="shared" si="15"/>
        <v>212.82710022120605</v>
      </c>
    </row>
    <row r="973" spans="1:7" x14ac:dyDescent="0.25">
      <c r="A973" s="164" t="s">
        <v>261</v>
      </c>
      <c r="B973" s="164" t="s">
        <v>79</v>
      </c>
      <c r="C973" s="165">
        <v>236863</v>
      </c>
      <c r="D973" s="166" t="s">
        <v>92</v>
      </c>
      <c r="E973" s="165">
        <v>57918.650617719533</v>
      </c>
      <c r="F973" s="167">
        <v>3</v>
      </c>
      <c r="G973" s="168">
        <f t="shared" si="15"/>
        <v>1930.6216872573179</v>
      </c>
    </row>
    <row r="974" spans="1:7" x14ac:dyDescent="0.25">
      <c r="A974" s="164" t="s">
        <v>215</v>
      </c>
      <c r="B974" s="164" t="s">
        <v>198</v>
      </c>
      <c r="C974" s="165">
        <v>194109</v>
      </c>
      <c r="D974" s="166" t="s">
        <v>92</v>
      </c>
      <c r="E974" s="165">
        <v>75429.381753171139</v>
      </c>
      <c r="F974" s="167">
        <v>47</v>
      </c>
      <c r="G974" s="168">
        <f t="shared" si="15"/>
        <v>160.48804628334287</v>
      </c>
    </row>
    <row r="975" spans="1:7" x14ac:dyDescent="0.25">
      <c r="A975" s="164" t="s">
        <v>240</v>
      </c>
      <c r="B975" s="164" t="s">
        <v>225</v>
      </c>
      <c r="C975" s="165">
        <v>252822</v>
      </c>
      <c r="D975" s="166" t="s">
        <v>92</v>
      </c>
      <c r="E975" s="165">
        <v>148690.54432392062</v>
      </c>
      <c r="F975" s="167">
        <v>23</v>
      </c>
      <c r="G975" s="168">
        <f t="shared" si="15"/>
        <v>646.48062749530709</v>
      </c>
    </row>
    <row r="976" spans="1:7" x14ac:dyDescent="0.25">
      <c r="A976" s="164" t="s">
        <v>611</v>
      </c>
      <c r="B976" s="164" t="s">
        <v>77</v>
      </c>
      <c r="C976" s="165">
        <v>91507</v>
      </c>
      <c r="D976" s="166" t="s">
        <v>96</v>
      </c>
      <c r="E976" s="165">
        <v>52429.664467403811</v>
      </c>
      <c r="F976" s="167">
        <v>69</v>
      </c>
      <c r="G976" s="168">
        <f t="shared" si="15"/>
        <v>75.985020967251913</v>
      </c>
    </row>
    <row r="977" spans="1:7" x14ac:dyDescent="0.25">
      <c r="A977" s="164" t="s">
        <v>350</v>
      </c>
      <c r="B977" s="164" t="s">
        <v>342</v>
      </c>
      <c r="C977" s="165">
        <v>140527</v>
      </c>
      <c r="D977" s="166" t="s">
        <v>92</v>
      </c>
      <c r="E977" s="165">
        <v>80153.242331360045</v>
      </c>
      <c r="F977" s="167">
        <v>51</v>
      </c>
      <c r="G977" s="168">
        <f t="shared" si="15"/>
        <v>157.16322025756872</v>
      </c>
    </row>
    <row r="978" spans="1:7" x14ac:dyDescent="0.25">
      <c r="A978" s="164" t="s">
        <v>389</v>
      </c>
      <c r="B978" s="164" t="s">
        <v>72</v>
      </c>
      <c r="C978" s="165">
        <v>77897</v>
      </c>
      <c r="D978" s="166" t="s">
        <v>92</v>
      </c>
      <c r="E978" s="165">
        <v>39720.075600691358</v>
      </c>
      <c r="F978" s="167">
        <v>65</v>
      </c>
      <c r="G978" s="168">
        <f t="shared" si="15"/>
        <v>61.107808616448246</v>
      </c>
    </row>
    <row r="979" spans="1:7" x14ac:dyDescent="0.25">
      <c r="A979" s="164" t="s">
        <v>310</v>
      </c>
      <c r="B979" s="164" t="s">
        <v>68</v>
      </c>
      <c r="C979" s="165">
        <v>280680</v>
      </c>
      <c r="D979" s="166" t="s">
        <v>92</v>
      </c>
      <c r="E979" s="165">
        <v>99446.748883902808</v>
      </c>
      <c r="F979" s="167">
        <v>20</v>
      </c>
      <c r="G979" s="168">
        <f t="shared" si="15"/>
        <v>497.2337444195141</v>
      </c>
    </row>
    <row r="980" spans="1:7" x14ac:dyDescent="0.25">
      <c r="A980" s="164" t="s">
        <v>522</v>
      </c>
      <c r="B980" s="164" t="s">
        <v>516</v>
      </c>
      <c r="C980" s="165">
        <v>9720</v>
      </c>
      <c r="D980" s="166" t="s">
        <v>90</v>
      </c>
      <c r="E980" s="165">
        <v>2137.7383455067306</v>
      </c>
      <c r="F980" s="167">
        <v>68</v>
      </c>
      <c r="G980" s="168">
        <f t="shared" si="15"/>
        <v>3.14373286103931</v>
      </c>
    </row>
    <row r="981" spans="1:7" x14ac:dyDescent="0.25">
      <c r="A981" s="164" t="s">
        <v>537</v>
      </c>
      <c r="B981" s="164" t="s">
        <v>516</v>
      </c>
      <c r="C981" s="165">
        <v>235683</v>
      </c>
      <c r="D981" s="166" t="s">
        <v>96</v>
      </c>
      <c r="E981" s="165">
        <v>125824.55371899747</v>
      </c>
      <c r="F981" s="167">
        <v>68</v>
      </c>
      <c r="G981" s="168">
        <f t="shared" si="15"/>
        <v>185.03610841029041</v>
      </c>
    </row>
    <row r="982" spans="1:7" x14ac:dyDescent="0.25">
      <c r="A982" s="164" t="s">
        <v>412</v>
      </c>
      <c r="B982" s="164" t="s">
        <v>408</v>
      </c>
      <c r="C982" s="165">
        <v>33264</v>
      </c>
      <c r="D982" s="166" t="s">
        <v>92</v>
      </c>
      <c r="E982" s="165">
        <v>16096.335698434368</v>
      </c>
      <c r="F982" s="167">
        <v>14</v>
      </c>
      <c r="G982" s="168">
        <f t="shared" si="15"/>
        <v>114.97382641738834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9A082-E6B1-48F8-8743-383CCDF73BD4}">
  <sheetPr codeName="Sheet9">
    <tabColor rgb="FFC00000"/>
  </sheetPr>
  <dimension ref="B4:E7"/>
  <sheetViews>
    <sheetView workbookViewId="0">
      <selection activeCell="D15" sqref="D15"/>
    </sheetView>
  </sheetViews>
  <sheetFormatPr defaultRowHeight="15" x14ac:dyDescent="0.25"/>
  <cols>
    <col min="1" max="1" width="3.85546875" customWidth="1"/>
    <col min="2" max="2" width="16.28515625" bestFit="1" customWidth="1"/>
    <col min="3" max="5" width="10.5703125" customWidth="1"/>
  </cols>
  <sheetData>
    <row r="4" spans="2:5" x14ac:dyDescent="0.25">
      <c r="C4" s="170" t="s">
        <v>92</v>
      </c>
      <c r="D4" s="170" t="s">
        <v>96</v>
      </c>
      <c r="E4" s="170" t="s">
        <v>90</v>
      </c>
    </row>
    <row r="5" spans="2:5" x14ac:dyDescent="0.25">
      <c r="B5" s="171" t="s">
        <v>89</v>
      </c>
      <c r="C5" s="172">
        <v>398</v>
      </c>
      <c r="D5" s="172">
        <v>319</v>
      </c>
      <c r="E5" s="172">
        <v>165</v>
      </c>
    </row>
    <row r="6" spans="2:5" x14ac:dyDescent="0.25">
      <c r="B6" s="171" t="s">
        <v>69</v>
      </c>
      <c r="C6" s="172">
        <v>653</v>
      </c>
      <c r="D6" s="172">
        <v>414</v>
      </c>
      <c r="E6" s="172">
        <v>865</v>
      </c>
    </row>
    <row r="7" spans="2:5" x14ac:dyDescent="0.25">
      <c r="B7" s="171" t="s">
        <v>121</v>
      </c>
      <c r="C7" s="172">
        <v>128</v>
      </c>
      <c r="D7" s="172">
        <v>953</v>
      </c>
      <c r="E7" s="172">
        <v>696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B9D5-1B7A-4C8E-A9FA-E8D613B740EE}">
  <sheetPr codeName="Sheet10">
    <tabColor rgb="FFFFC000"/>
  </sheetPr>
  <dimension ref="B2:L30"/>
  <sheetViews>
    <sheetView workbookViewId="0">
      <selection activeCell="I37" sqref="I37"/>
    </sheetView>
  </sheetViews>
  <sheetFormatPr defaultRowHeight="15" x14ac:dyDescent="0.25"/>
  <cols>
    <col min="1" max="1" width="4.85546875" customWidth="1"/>
    <col min="12" max="12" width="11.42578125" style="78" customWidth="1"/>
  </cols>
  <sheetData>
    <row r="2" spans="2:12" x14ac:dyDescent="0.25">
      <c r="B2" s="174" t="s">
        <v>1100</v>
      </c>
      <c r="L2" s="175" t="s">
        <v>1101</v>
      </c>
    </row>
    <row r="3" spans="2:12" x14ac:dyDescent="0.25">
      <c r="B3" s="173"/>
      <c r="L3" s="176">
        <f t="shared" ref="L3:L30" ca="1" si="0">TODAY()+INT(RAND()*30)</f>
        <v>45733</v>
      </c>
    </row>
    <row r="4" spans="2:12" x14ac:dyDescent="0.25">
      <c r="B4" s="173"/>
      <c r="L4" s="176">
        <f t="shared" ca="1" si="0"/>
        <v>45733</v>
      </c>
    </row>
    <row r="5" spans="2:12" x14ac:dyDescent="0.25">
      <c r="B5" s="173"/>
      <c r="L5" s="176">
        <f t="shared" ca="1" si="0"/>
        <v>45746</v>
      </c>
    </row>
    <row r="6" spans="2:12" x14ac:dyDescent="0.25">
      <c r="B6" s="173"/>
      <c r="L6" s="176">
        <f t="shared" ca="1" si="0"/>
        <v>45729</v>
      </c>
    </row>
    <row r="7" spans="2:12" x14ac:dyDescent="0.25">
      <c r="B7" s="173"/>
      <c r="L7" s="176">
        <f t="shared" ca="1" si="0"/>
        <v>45742</v>
      </c>
    </row>
    <row r="8" spans="2:12" x14ac:dyDescent="0.25">
      <c r="B8" s="173"/>
      <c r="L8" s="176">
        <f t="shared" ca="1" si="0"/>
        <v>45753</v>
      </c>
    </row>
    <row r="9" spans="2:12" x14ac:dyDescent="0.25">
      <c r="B9" s="173"/>
      <c r="L9" s="176">
        <f t="shared" ca="1" si="0"/>
        <v>45737</v>
      </c>
    </row>
    <row r="10" spans="2:12" x14ac:dyDescent="0.25">
      <c r="B10" s="173"/>
      <c r="L10" s="176">
        <f t="shared" ca="1" si="0"/>
        <v>45730</v>
      </c>
    </row>
    <row r="11" spans="2:12" x14ac:dyDescent="0.25">
      <c r="B11" s="173"/>
      <c r="L11" s="176">
        <f t="shared" ca="1" si="0"/>
        <v>45739</v>
      </c>
    </row>
    <row r="12" spans="2:12" x14ac:dyDescent="0.25">
      <c r="B12" s="173"/>
      <c r="L12" s="176">
        <f t="shared" ca="1" si="0"/>
        <v>45738</v>
      </c>
    </row>
    <row r="13" spans="2:12" x14ac:dyDescent="0.25">
      <c r="B13" s="173"/>
      <c r="L13" s="176">
        <f t="shared" ca="1" si="0"/>
        <v>45755</v>
      </c>
    </row>
    <row r="14" spans="2:12" x14ac:dyDescent="0.25">
      <c r="B14" s="173"/>
      <c r="L14" s="176">
        <f t="shared" ca="1" si="0"/>
        <v>45737</v>
      </c>
    </row>
    <row r="15" spans="2:12" x14ac:dyDescent="0.25">
      <c r="B15" s="173"/>
      <c r="L15" s="176">
        <f t="shared" ca="1" si="0"/>
        <v>45749</v>
      </c>
    </row>
    <row r="16" spans="2:12" x14ac:dyDescent="0.25">
      <c r="B16" s="173"/>
      <c r="L16" s="176">
        <f t="shared" ca="1" si="0"/>
        <v>45753</v>
      </c>
    </row>
    <row r="17" spans="2:12" x14ac:dyDescent="0.25">
      <c r="B17" s="173"/>
      <c r="L17" s="176">
        <f t="shared" ca="1" si="0"/>
        <v>45749</v>
      </c>
    </row>
    <row r="18" spans="2:12" x14ac:dyDescent="0.25">
      <c r="B18" s="173"/>
      <c r="L18" s="176">
        <f t="shared" ca="1" si="0"/>
        <v>45745</v>
      </c>
    </row>
    <row r="19" spans="2:12" x14ac:dyDescent="0.25">
      <c r="B19" s="173"/>
      <c r="L19" s="176">
        <f t="shared" ca="1" si="0"/>
        <v>45732</v>
      </c>
    </row>
    <row r="20" spans="2:12" x14ac:dyDescent="0.25">
      <c r="B20" s="173"/>
      <c r="L20" s="176">
        <f t="shared" ca="1" si="0"/>
        <v>45746</v>
      </c>
    </row>
    <row r="21" spans="2:12" x14ac:dyDescent="0.25">
      <c r="B21" s="173"/>
      <c r="L21" s="176">
        <f t="shared" ca="1" si="0"/>
        <v>45750</v>
      </c>
    </row>
    <row r="22" spans="2:12" x14ac:dyDescent="0.25">
      <c r="B22" s="173"/>
      <c r="L22" s="176">
        <f t="shared" ca="1" si="0"/>
        <v>45754</v>
      </c>
    </row>
    <row r="23" spans="2:12" x14ac:dyDescent="0.25">
      <c r="B23" s="173"/>
      <c r="L23" s="176">
        <f t="shared" ca="1" si="0"/>
        <v>45750</v>
      </c>
    </row>
    <row r="24" spans="2:12" x14ac:dyDescent="0.25">
      <c r="B24" s="173"/>
      <c r="L24" s="176">
        <f t="shared" ca="1" si="0"/>
        <v>45742</v>
      </c>
    </row>
    <row r="25" spans="2:12" x14ac:dyDescent="0.25">
      <c r="B25" s="173"/>
      <c r="L25" s="176">
        <f t="shared" ca="1" si="0"/>
        <v>45744</v>
      </c>
    </row>
    <row r="26" spans="2:12" x14ac:dyDescent="0.25">
      <c r="B26" s="173"/>
      <c r="L26" s="176">
        <f t="shared" ca="1" si="0"/>
        <v>45753</v>
      </c>
    </row>
    <row r="27" spans="2:12" x14ac:dyDescent="0.25">
      <c r="B27" s="173"/>
      <c r="L27" s="176">
        <f t="shared" ca="1" si="0"/>
        <v>45740</v>
      </c>
    </row>
    <row r="28" spans="2:12" x14ac:dyDescent="0.25">
      <c r="B28" s="173"/>
      <c r="L28" s="176">
        <f t="shared" ca="1" si="0"/>
        <v>45729</v>
      </c>
    </row>
    <row r="29" spans="2:12" x14ac:dyDescent="0.25">
      <c r="B29" s="173"/>
      <c r="L29" s="176">
        <f t="shared" ca="1" si="0"/>
        <v>45730</v>
      </c>
    </row>
    <row r="30" spans="2:12" x14ac:dyDescent="0.25">
      <c r="B30" s="173"/>
      <c r="L30" s="176">
        <f t="shared" ca="1" si="0"/>
        <v>45738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Intro</vt:lpstr>
      <vt:lpstr>Formulas 1</vt:lpstr>
      <vt:lpstr>Formulas 2</vt:lpstr>
      <vt:lpstr>Formulas 3</vt:lpstr>
      <vt:lpstr>AutoSum</vt:lpstr>
      <vt:lpstr>More functions</vt:lpstr>
      <vt:lpstr>AutoFill</vt:lpstr>
      <vt:lpstr>Data Layout</vt:lpstr>
      <vt:lpstr>Charts</vt:lpstr>
      <vt:lpstr>Conditional Formatting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Farlam</dc:creator>
  <cp:lastModifiedBy>Michael H</cp:lastModifiedBy>
  <dcterms:created xsi:type="dcterms:W3CDTF">2024-12-13T13:21:56Z</dcterms:created>
  <dcterms:modified xsi:type="dcterms:W3CDTF">2025-03-12T17:51:10Z</dcterms:modified>
</cp:coreProperties>
</file>